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96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<sst xmlns="http://schemas.openxmlformats.org/spreadsheetml/2006/main" count="164" uniqueCount="159">
  <si>
    <t>číslo štítku</t>
  </si>
  <si>
    <t>příjmení a nemovitost</t>
  </si>
  <si>
    <t>MI_120001</t>
  </si>
  <si>
    <t>MI_120002</t>
  </si>
  <si>
    <t>MI_120003</t>
  </si>
  <si>
    <t>MI_120004</t>
  </si>
  <si>
    <t>MI_120005</t>
  </si>
  <si>
    <t>MI_120006</t>
  </si>
  <si>
    <t>MI_120007</t>
  </si>
  <si>
    <t>MI_120008</t>
  </si>
  <si>
    <t>MI_120009</t>
  </si>
  <si>
    <t>MI_120010</t>
  </si>
  <si>
    <t>MI_120011</t>
  </si>
  <si>
    <t>MI_120012</t>
  </si>
  <si>
    <t>MI_120013</t>
  </si>
  <si>
    <t>MI_120014</t>
  </si>
  <si>
    <t>MI_120015</t>
  </si>
  <si>
    <t>MI_120016</t>
  </si>
  <si>
    <t>MI_120017</t>
  </si>
  <si>
    <t>MI_120018</t>
  </si>
  <si>
    <t>MI_120019</t>
  </si>
  <si>
    <t>MI_120020</t>
  </si>
  <si>
    <t>MI_120021</t>
  </si>
  <si>
    <t>MI_120022</t>
  </si>
  <si>
    <t>MI_120023</t>
  </si>
  <si>
    <t>MI_120024</t>
  </si>
  <si>
    <t>MI_120025</t>
  </si>
  <si>
    <t>MI_120026</t>
  </si>
  <si>
    <t>MI_120027</t>
  </si>
  <si>
    <t>MI_120028</t>
  </si>
  <si>
    <t>MI_120029</t>
  </si>
  <si>
    <t>MI_120030</t>
  </si>
  <si>
    <t>MI_120031</t>
  </si>
  <si>
    <t>MI_120032</t>
  </si>
  <si>
    <t>MI_120033</t>
  </si>
  <si>
    <t>MI_120034</t>
  </si>
  <si>
    <t>MI_120035</t>
  </si>
  <si>
    <t>MI_120036</t>
  </si>
  <si>
    <t>MI_120037</t>
  </si>
  <si>
    <t>MI_120038</t>
  </si>
  <si>
    <t>MI_120039</t>
  </si>
  <si>
    <t>MI_120040</t>
  </si>
  <si>
    <t>MI_120041</t>
  </si>
  <si>
    <t>MI_120042</t>
  </si>
  <si>
    <t>MI_120043</t>
  </si>
  <si>
    <t>MI_120044</t>
  </si>
  <si>
    <t>MI_120045</t>
  </si>
  <si>
    <t>MI_120046</t>
  </si>
  <si>
    <t>MI_120047</t>
  </si>
  <si>
    <t>MI_120048</t>
  </si>
  <si>
    <t>MI_120049</t>
  </si>
  <si>
    <t>MI_120050</t>
  </si>
  <si>
    <t>MI_120051</t>
  </si>
  <si>
    <t>MI_120052</t>
  </si>
  <si>
    <t>MI_120053</t>
  </si>
  <si>
    <t>MI_120054</t>
  </si>
  <si>
    <t>MI_120055</t>
  </si>
  <si>
    <t>MI_120056</t>
  </si>
  <si>
    <t>MI_120057</t>
  </si>
  <si>
    <t>MI_120058</t>
  </si>
  <si>
    <t>MI_120059</t>
  </si>
  <si>
    <t>MI_120060</t>
  </si>
  <si>
    <t>MI_120061</t>
  </si>
  <si>
    <t>MI_120062</t>
  </si>
  <si>
    <t>MI_120063</t>
  </si>
  <si>
    <t>MI_120064</t>
  </si>
  <si>
    <t>MI_120065</t>
  </si>
  <si>
    <t>MI_120066</t>
  </si>
  <si>
    <t>MI_120067</t>
  </si>
  <si>
    <t>MI_120068</t>
  </si>
  <si>
    <t>MI_120069</t>
  </si>
  <si>
    <t>MI_120070</t>
  </si>
  <si>
    <t>MI_120071</t>
  </si>
  <si>
    <t>MI_120072</t>
  </si>
  <si>
    <t>MI_120073</t>
  </si>
  <si>
    <t>MI_120074</t>
  </si>
  <si>
    <t>MI_120075</t>
  </si>
  <si>
    <t>MI_240001</t>
  </si>
  <si>
    <t>MI_240002</t>
  </si>
  <si>
    <t>MI_240003</t>
  </si>
  <si>
    <t>MI_240004</t>
  </si>
  <si>
    <t>MI_240005</t>
  </si>
  <si>
    <t>MI_240006</t>
  </si>
  <si>
    <t>MI_240007</t>
  </si>
  <si>
    <t>MI_240008</t>
  </si>
  <si>
    <t>MI_240009</t>
  </si>
  <si>
    <t>MI_240010</t>
  </si>
  <si>
    <t>MI_240011</t>
  </si>
  <si>
    <t>MI_240012</t>
  </si>
  <si>
    <t>MI_240013</t>
  </si>
  <si>
    <t>MI_240014</t>
  </si>
  <si>
    <t>MI_240015</t>
  </si>
  <si>
    <t>MI_240016</t>
  </si>
  <si>
    <t>MI_240017</t>
  </si>
  <si>
    <t>MI_240018</t>
  </si>
  <si>
    <t>MI_240019</t>
  </si>
  <si>
    <t>MI_240020</t>
  </si>
  <si>
    <t>objem 240 l</t>
  </si>
  <si>
    <t>MI_120076</t>
  </si>
  <si>
    <t>MI_120077</t>
  </si>
  <si>
    <t>MI_120078</t>
  </si>
  <si>
    <t>MI_120079</t>
  </si>
  <si>
    <t>MI_120080</t>
  </si>
  <si>
    <t>MI_120081</t>
  </si>
  <si>
    <t>MI_120082</t>
  </si>
  <si>
    <t>MI_120083</t>
  </si>
  <si>
    <t>MI_120084</t>
  </si>
  <si>
    <t>MI_120085</t>
  </si>
  <si>
    <t>MI_120086</t>
  </si>
  <si>
    <t>MI_120087</t>
  </si>
  <si>
    <t>MI_120088</t>
  </si>
  <si>
    <t>MI_120089</t>
  </si>
  <si>
    <t>MI_120090</t>
  </si>
  <si>
    <t>MI_120091</t>
  </si>
  <si>
    <t>MI_120092</t>
  </si>
  <si>
    <t>MI_120093</t>
  </si>
  <si>
    <t>MI_120094</t>
  </si>
  <si>
    <t>MI_120095</t>
  </si>
  <si>
    <t>MI_120096</t>
  </si>
  <si>
    <t>MI_120097</t>
  </si>
  <si>
    <t>MI_120098</t>
  </si>
  <si>
    <t>MI_120099</t>
  </si>
  <si>
    <t>MI_120100</t>
  </si>
  <si>
    <t>objem (110/120)</t>
  </si>
  <si>
    <t>objem 110 nebo 120 l</t>
  </si>
  <si>
    <t>celkem v Kč (poplatek dle vyhlášky 0,6 Kč za l)</t>
  </si>
  <si>
    <t>celkem vývozů popelnice</t>
  </si>
  <si>
    <t>u MI_240012</t>
  </si>
  <si>
    <t>u MI_120056</t>
  </si>
  <si>
    <t>u MI_240003</t>
  </si>
  <si>
    <t>u MI_240002</t>
  </si>
  <si>
    <t>u MI_240009</t>
  </si>
  <si>
    <t>evidence vývozu popelnic v roce 2023</t>
  </si>
  <si>
    <t>6.1.</t>
  </si>
  <si>
    <t>20.1.</t>
  </si>
  <si>
    <t>3.2.</t>
  </si>
  <si>
    <t>17.2.</t>
  </si>
  <si>
    <t>3.3.</t>
  </si>
  <si>
    <t>17.3.</t>
  </si>
  <si>
    <t>31.3.</t>
  </si>
  <si>
    <t>14.4.</t>
  </si>
  <si>
    <t>28.4.</t>
  </si>
  <si>
    <t>12.5.</t>
  </si>
  <si>
    <t>26.5.</t>
  </si>
  <si>
    <t>9.6.</t>
  </si>
  <si>
    <t>7.7.</t>
  </si>
  <si>
    <t>21.7.</t>
  </si>
  <si>
    <t>23.6.</t>
  </si>
  <si>
    <t>4.8.</t>
  </si>
  <si>
    <t>18.8.</t>
  </si>
  <si>
    <t>1.9.</t>
  </si>
  <si>
    <t>15.9.</t>
  </si>
  <si>
    <t>29.9.</t>
  </si>
  <si>
    <t>13.10.</t>
  </si>
  <si>
    <t>27.10.</t>
  </si>
  <si>
    <t>10.11.</t>
  </si>
  <si>
    <t>24.11.</t>
  </si>
  <si>
    <t>8.12.</t>
  </si>
  <si>
    <t>22.12.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</si>
</sst>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E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righ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9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1.7109375" style="0" customWidth="1"/>
    <col min="2" max="2" width="21.140625" style="0" customWidth="1"/>
    <col min="3" max="3" width="15.8515625" style="0" customWidth="1"/>
    <col min="4" max="4" width="11.57421875" style="0" customWidth="1"/>
    <col min="5" max="5" width="15.140625" style="0" customWidth="1"/>
    <col min="6" max="6" width="24.8515625" style="13" customWidth="1"/>
    <col min="7" max="7" width="5.7109375" style="15" customWidth="1"/>
    <col min="8" max="9" width="5.7109375" style="30" customWidth="1"/>
    <col min="10" max="11" width="5.7109375" style="29" customWidth="1"/>
    <col min="12" max="13" width="5.7109375" style="28" customWidth="1"/>
    <col min="14" max="18" width="5.7109375" style="27" customWidth="1"/>
    <col min="19" max="20" width="5.7109375" style="26" customWidth="1"/>
    <col min="21" max="22" width="5.7109375" style="25" customWidth="1"/>
    <col min="23" max="24" width="5.7109375" style="24" customWidth="1"/>
    <col min="25" max="26" width="5.7109375" style="23" customWidth="1"/>
    <col min="27" max="29" width="5.7109375" style="22" customWidth="1"/>
    <col min="30" max="30" width="5.7109375" style="20" customWidth="1"/>
    <col min="31" max="31" width="5.7109375" style="17" customWidth="1"/>
    <col min="32" max="33" width="5.7109375" style="15" customWidth="1"/>
    <col min="34" max="34" width="5.8515625" style="0" customWidth="1"/>
    <col min="35" max="35" width="6.140625" style="0" customWidth="1"/>
    <col min="36" max="36" width="6.00390625" style="0" customWidth="1"/>
  </cols>
  <sheetData>
    <row r="1" ht="15">
      <c r="AJ1">
        <v>0.6</v>
      </c>
    </row>
    <row r="2" spans="4:36" ht="15">
      <c r="D2" t="s">
        <v>132</v>
      </c>
      <c r="AI2">
        <v>110</v>
      </c>
      <c r="AJ2">
        <f>AI2*0.6</f>
        <v>66</v>
      </c>
    </row>
    <row r="3" spans="35:36" ht="15">
      <c r="AI3">
        <v>120</v>
      </c>
      <c r="AJ3">
        <f>AI3*0.6</f>
        <v>72</v>
      </c>
    </row>
    <row r="4" spans="2:36" ht="45">
      <c r="B4" s="18" t="s">
        <v>125</v>
      </c>
      <c r="C4" s="18" t="s">
        <v>126</v>
      </c>
      <c r="D4" t="s">
        <v>124</v>
      </c>
      <c r="H4" s="30" t="s">
        <v>158</v>
      </c>
      <c r="I4" s="30" t="s">
        <v>157</v>
      </c>
      <c r="J4" s="29" t="s">
        <v>156</v>
      </c>
      <c r="K4" s="29" t="s">
        <v>155</v>
      </c>
      <c r="L4" s="28" t="s">
        <v>154</v>
      </c>
      <c r="M4" s="28" t="s">
        <v>153</v>
      </c>
      <c r="N4" s="27" t="s">
        <v>152</v>
      </c>
      <c r="O4" s="27" t="s">
        <v>151</v>
      </c>
      <c r="P4" s="27" t="s">
        <v>150</v>
      </c>
      <c r="Q4" s="27" t="s">
        <v>149</v>
      </c>
      <c r="R4" s="27" t="s">
        <v>148</v>
      </c>
      <c r="S4" s="26" t="s">
        <v>146</v>
      </c>
      <c r="T4" s="26" t="s">
        <v>145</v>
      </c>
      <c r="U4" s="25" t="s">
        <v>147</v>
      </c>
      <c r="V4" s="25" t="s">
        <v>144</v>
      </c>
      <c r="W4" s="24" t="s">
        <v>143</v>
      </c>
      <c r="X4" s="24" t="s">
        <v>142</v>
      </c>
      <c r="Y4" s="23" t="s">
        <v>141</v>
      </c>
      <c r="Z4" s="23" t="s">
        <v>140</v>
      </c>
      <c r="AA4" s="22" t="s">
        <v>139</v>
      </c>
      <c r="AB4" s="22" t="s">
        <v>138</v>
      </c>
      <c r="AC4" s="22" t="s">
        <v>137</v>
      </c>
      <c r="AD4" s="19" t="s">
        <v>136</v>
      </c>
      <c r="AE4" s="19" t="s">
        <v>135</v>
      </c>
      <c r="AF4" s="19" t="s">
        <v>134</v>
      </c>
      <c r="AG4" s="19" t="s">
        <v>133</v>
      </c>
      <c r="AI4">
        <v>240</v>
      </c>
      <c r="AJ4">
        <f>AI4*0.6</f>
        <v>144</v>
      </c>
    </row>
    <row r="5" spans="4:33" ht="15">
      <c r="D5" s="1" t="s">
        <v>0</v>
      </c>
      <c r="E5" s="1" t="s">
        <v>123</v>
      </c>
      <c r="F5" s="3" t="s">
        <v>1</v>
      </c>
      <c r="AD5" s="19"/>
      <c r="AE5" s="19"/>
      <c r="AF5" s="19"/>
      <c r="AG5" s="19"/>
    </row>
    <row r="6" spans="2:33" ht="15">
      <c r="B6">
        <f>0.6*C6*E6</f>
        <v>720</v>
      </c>
      <c r="C6">
        <f>SUM(G6:AM6)</f>
        <v>10</v>
      </c>
      <c r="D6" s="1" t="s">
        <v>2</v>
      </c>
      <c r="E6" s="2">
        <v>120</v>
      </c>
      <c r="F6" s="3"/>
      <c r="N6" s="27">
        <v>1</v>
      </c>
      <c r="O6" s="27">
        <v>1</v>
      </c>
      <c r="Q6" s="27">
        <v>1</v>
      </c>
      <c r="S6" s="26">
        <v>1</v>
      </c>
      <c r="W6" s="24">
        <v>1</v>
      </c>
      <c r="X6" s="24">
        <v>1</v>
      </c>
      <c r="Z6" s="23">
        <v>1</v>
      </c>
      <c r="AB6" s="22">
        <v>1</v>
      </c>
      <c r="AC6" s="22">
        <v>1</v>
      </c>
      <c r="AD6" s="19"/>
      <c r="AE6" s="19">
        <v>1</v>
      </c>
      <c r="AF6" s="19"/>
      <c r="AG6" s="19"/>
    </row>
    <row r="7" spans="2:33" ht="15">
      <c r="B7">
        <f>0.6*C7*E7</f>
        <v>144</v>
      </c>
      <c r="C7">
        <f>SUM(G7:AM7)</f>
        <v>2</v>
      </c>
      <c r="D7" s="1" t="s">
        <v>3</v>
      </c>
      <c r="E7" s="2">
        <v>120</v>
      </c>
      <c r="F7" s="2"/>
      <c r="P7" s="27">
        <v>1</v>
      </c>
      <c r="X7" s="24">
        <v>1</v>
      </c>
      <c r="AD7" s="19"/>
      <c r="AE7" s="19"/>
      <c r="AF7" s="19"/>
      <c r="AG7" s="19"/>
    </row>
    <row r="8" spans="2:33" ht="15">
      <c r="B8" s="31">
        <f>0.6*C8*E8</f>
        <v>863.9999999999999</v>
      </c>
      <c r="C8" s="32">
        <f>SUM(G8:AN9)</f>
        <v>12</v>
      </c>
      <c r="D8" s="1" t="s">
        <v>4</v>
      </c>
      <c r="E8" s="21">
        <v>120</v>
      </c>
      <c r="F8" s="4"/>
      <c r="I8" s="30">
        <v>1</v>
      </c>
      <c r="K8" s="29">
        <v>1</v>
      </c>
      <c r="L8" s="28">
        <v>1</v>
      </c>
      <c r="O8" s="27">
        <v>1</v>
      </c>
      <c r="P8" s="27">
        <v>1</v>
      </c>
      <c r="S8" s="26">
        <v>1</v>
      </c>
      <c r="T8" s="26">
        <v>1</v>
      </c>
      <c r="U8" s="25">
        <v>1</v>
      </c>
      <c r="X8" s="24">
        <v>1</v>
      </c>
      <c r="Y8" s="23">
        <v>1</v>
      </c>
      <c r="AB8" s="22">
        <v>1</v>
      </c>
      <c r="AD8" s="19"/>
      <c r="AE8" s="19"/>
      <c r="AF8" s="19"/>
      <c r="AG8" s="19">
        <v>1</v>
      </c>
    </row>
    <row r="9" spans="2:33" ht="15">
      <c r="B9" s="31"/>
      <c r="C9" s="32"/>
      <c r="D9" s="1" t="s">
        <v>5</v>
      </c>
      <c r="E9" s="21">
        <v>120</v>
      </c>
      <c r="F9" s="4"/>
      <c r="AD9" s="19"/>
      <c r="AE9" s="19"/>
      <c r="AF9" s="19"/>
      <c r="AG9" s="19"/>
    </row>
    <row r="10" spans="2:33" ht="15">
      <c r="B10">
        <f>0.6*C10*E10</f>
        <v>0</v>
      </c>
      <c r="C10">
        <f>SUM(G10:AM10)</f>
        <v>0</v>
      </c>
      <c r="D10" s="1" t="s">
        <v>6</v>
      </c>
      <c r="E10" s="10">
        <v>120</v>
      </c>
      <c r="F10" s="2"/>
      <c r="AD10" s="19"/>
      <c r="AE10" s="19"/>
      <c r="AF10" s="19"/>
      <c r="AG10" s="19"/>
    </row>
    <row r="11" spans="2:33" ht="15">
      <c r="B11" s="31">
        <f>0.6*C11*E11</f>
        <v>1872</v>
      </c>
      <c r="C11" s="32">
        <f>SUM(G11:AN12)</f>
        <v>26</v>
      </c>
      <c r="D11" s="1" t="s">
        <v>7</v>
      </c>
      <c r="E11" s="10">
        <v>120</v>
      </c>
      <c r="F11" s="2"/>
      <c r="H11" s="30">
        <v>1</v>
      </c>
      <c r="I11" s="30">
        <v>1</v>
      </c>
      <c r="K11" s="29">
        <v>1</v>
      </c>
      <c r="L11" s="28">
        <v>1</v>
      </c>
      <c r="M11" s="28">
        <v>1</v>
      </c>
      <c r="N11" s="27">
        <v>1</v>
      </c>
      <c r="O11" s="27">
        <v>1</v>
      </c>
      <c r="P11" s="27">
        <v>1</v>
      </c>
      <c r="Q11" s="27">
        <v>1</v>
      </c>
      <c r="R11" s="27">
        <v>1</v>
      </c>
      <c r="S11" s="26">
        <v>1</v>
      </c>
      <c r="T11" s="26">
        <v>1</v>
      </c>
      <c r="U11" s="25">
        <v>1</v>
      </c>
      <c r="V11" s="25">
        <v>1</v>
      </c>
      <c r="W11" s="24">
        <v>1</v>
      </c>
      <c r="X11" s="24">
        <v>1</v>
      </c>
      <c r="Z11" s="23">
        <v>1</v>
      </c>
      <c r="AA11" s="22">
        <v>1</v>
      </c>
      <c r="AB11" s="22">
        <v>1</v>
      </c>
      <c r="AC11" s="22">
        <v>1</v>
      </c>
      <c r="AD11" s="19">
        <v>1</v>
      </c>
      <c r="AE11" s="19">
        <v>1</v>
      </c>
      <c r="AF11" s="19"/>
      <c r="AG11" s="19">
        <v>1</v>
      </c>
    </row>
    <row r="12" spans="2:33" ht="15">
      <c r="B12" s="31"/>
      <c r="C12" s="32"/>
      <c r="D12" s="1" t="s">
        <v>8</v>
      </c>
      <c r="E12" s="10">
        <v>120</v>
      </c>
      <c r="F12" s="2"/>
      <c r="U12" s="25">
        <v>1</v>
      </c>
      <c r="AD12" s="19"/>
      <c r="AE12" s="19">
        <v>1</v>
      </c>
      <c r="AF12" s="19"/>
      <c r="AG12" s="19">
        <v>1</v>
      </c>
    </row>
    <row r="13" spans="2:33" ht="15">
      <c r="B13" s="31">
        <f>0.6*C13*E13</f>
        <v>1368</v>
      </c>
      <c r="C13" s="32">
        <f>SUM(G13:AN14)</f>
        <v>19</v>
      </c>
      <c r="D13" s="1" t="s">
        <v>9</v>
      </c>
      <c r="E13" s="10">
        <v>120</v>
      </c>
      <c r="F13" s="2"/>
      <c r="H13" s="30">
        <v>1</v>
      </c>
      <c r="I13" s="30">
        <v>1</v>
      </c>
      <c r="J13" s="29">
        <v>1</v>
      </c>
      <c r="AC13" s="22">
        <v>1</v>
      </c>
      <c r="AD13" s="19">
        <v>1</v>
      </c>
      <c r="AE13" s="19"/>
      <c r="AF13" s="19">
        <v>1</v>
      </c>
      <c r="AG13" s="19">
        <v>1</v>
      </c>
    </row>
    <row r="14" spans="2:33" ht="15">
      <c r="B14" s="31"/>
      <c r="C14" s="32"/>
      <c r="D14" s="1" t="s">
        <v>10</v>
      </c>
      <c r="E14" s="10">
        <v>120</v>
      </c>
      <c r="F14" s="2"/>
      <c r="H14" s="30">
        <v>1</v>
      </c>
      <c r="J14" s="29">
        <v>1</v>
      </c>
      <c r="L14" s="28">
        <v>1</v>
      </c>
      <c r="M14" s="28">
        <v>1</v>
      </c>
      <c r="P14" s="27">
        <v>1</v>
      </c>
      <c r="V14" s="25">
        <v>1</v>
      </c>
      <c r="W14" s="24">
        <v>1</v>
      </c>
      <c r="X14" s="24">
        <v>1</v>
      </c>
      <c r="Y14" s="23">
        <v>1</v>
      </c>
      <c r="Z14" s="23">
        <v>1</v>
      </c>
      <c r="AB14" s="22">
        <v>1</v>
      </c>
      <c r="AD14" s="19"/>
      <c r="AE14" s="19"/>
      <c r="AF14" s="19"/>
      <c r="AG14" s="19">
        <v>1</v>
      </c>
    </row>
    <row r="15" spans="2:33" ht="15">
      <c r="B15" s="31">
        <f>0.6*C15*E15</f>
        <v>576</v>
      </c>
      <c r="C15" s="32">
        <f>SUM(G15:AN16)</f>
        <v>8</v>
      </c>
      <c r="D15" s="1" t="s">
        <v>11</v>
      </c>
      <c r="E15" s="10">
        <v>120</v>
      </c>
      <c r="F15" s="2"/>
      <c r="Z15" s="23">
        <v>1</v>
      </c>
      <c r="AD15" s="19"/>
      <c r="AE15" s="19"/>
      <c r="AF15" s="19"/>
      <c r="AG15" s="19"/>
    </row>
    <row r="16" spans="2:33" ht="15">
      <c r="B16" s="31"/>
      <c r="C16" s="32"/>
      <c r="D16" s="1" t="s">
        <v>12</v>
      </c>
      <c r="E16" s="10">
        <v>120</v>
      </c>
      <c r="F16" s="2"/>
      <c r="H16" s="30">
        <v>1</v>
      </c>
      <c r="M16" s="28">
        <v>1</v>
      </c>
      <c r="S16" s="26">
        <v>1</v>
      </c>
      <c r="X16" s="24">
        <v>1</v>
      </c>
      <c r="AB16" s="22">
        <v>1</v>
      </c>
      <c r="AD16" s="19">
        <v>1</v>
      </c>
      <c r="AE16" s="19"/>
      <c r="AF16" s="19"/>
      <c r="AG16" s="19">
        <v>1</v>
      </c>
    </row>
    <row r="17" spans="2:33" ht="15">
      <c r="B17">
        <f>0.6*C17*E17</f>
        <v>215.99999999999997</v>
      </c>
      <c r="C17">
        <f aca="true" t="shared" si="0" ref="C17:C22">SUM(G17:AM17)</f>
        <v>3</v>
      </c>
      <c r="D17" s="1" t="s">
        <v>13</v>
      </c>
      <c r="E17" s="10">
        <v>120</v>
      </c>
      <c r="F17" s="3"/>
      <c r="N17" s="27">
        <v>1</v>
      </c>
      <c r="X17" s="24">
        <v>1</v>
      </c>
      <c r="Y17" s="23">
        <v>1</v>
      </c>
      <c r="AD17" s="19"/>
      <c r="AE17" s="19"/>
      <c r="AF17" s="19"/>
      <c r="AG17" s="19"/>
    </row>
    <row r="18" spans="2:33" ht="15">
      <c r="B18" s="8">
        <f>0.6*C18*E18</f>
        <v>72</v>
      </c>
      <c r="C18">
        <f t="shared" si="0"/>
        <v>1</v>
      </c>
      <c r="D18" s="1" t="s">
        <v>14</v>
      </c>
      <c r="E18" s="10">
        <v>120</v>
      </c>
      <c r="F18" s="3"/>
      <c r="I18" s="30">
        <v>1</v>
      </c>
      <c r="AD18" s="19"/>
      <c r="AE18" s="19"/>
      <c r="AF18" s="19"/>
      <c r="AG18" s="19"/>
    </row>
    <row r="19" spans="2:33" ht="15">
      <c r="B19" s="31">
        <f>0.6*C19*E19+0.6*C20*E20</f>
        <v>984</v>
      </c>
      <c r="C19">
        <f t="shared" si="0"/>
        <v>10</v>
      </c>
      <c r="D19" s="1" t="s">
        <v>15</v>
      </c>
      <c r="E19" s="10">
        <v>120</v>
      </c>
      <c r="F19" s="2"/>
      <c r="I19" s="30">
        <v>1</v>
      </c>
      <c r="K19" s="29">
        <v>1</v>
      </c>
      <c r="N19" s="27">
        <v>1</v>
      </c>
      <c r="P19" s="27">
        <v>1</v>
      </c>
      <c r="R19" s="27">
        <v>1</v>
      </c>
      <c r="U19" s="25">
        <v>1</v>
      </c>
      <c r="X19" s="24">
        <v>1</v>
      </c>
      <c r="AA19" s="22">
        <v>1</v>
      </c>
      <c r="AD19" s="19">
        <v>1</v>
      </c>
      <c r="AE19" s="19"/>
      <c r="AF19" s="19">
        <v>1</v>
      </c>
      <c r="AG19" s="19"/>
    </row>
    <row r="20" spans="2:33" ht="15">
      <c r="B20" s="31"/>
      <c r="C20">
        <f t="shared" si="0"/>
        <v>4</v>
      </c>
      <c r="D20" s="1" t="s">
        <v>16</v>
      </c>
      <c r="E20" s="10">
        <v>110</v>
      </c>
      <c r="F20" s="2"/>
      <c r="M20" s="28">
        <v>1</v>
      </c>
      <c r="R20" s="27">
        <v>1</v>
      </c>
      <c r="V20" s="25">
        <v>1</v>
      </c>
      <c r="AD20" s="19"/>
      <c r="AE20" s="19"/>
      <c r="AF20" s="19">
        <v>1</v>
      </c>
      <c r="AG20" s="19"/>
    </row>
    <row r="21" spans="2:33" ht="15">
      <c r="B21">
        <f>0.6*C21*E21</f>
        <v>576</v>
      </c>
      <c r="C21">
        <f t="shared" si="0"/>
        <v>8</v>
      </c>
      <c r="D21" s="1" t="s">
        <v>17</v>
      </c>
      <c r="E21" s="10">
        <v>120</v>
      </c>
      <c r="F21" s="5"/>
      <c r="K21" s="29">
        <v>1</v>
      </c>
      <c r="M21" s="28">
        <v>1</v>
      </c>
      <c r="P21" s="27">
        <v>1</v>
      </c>
      <c r="R21" s="27">
        <v>1</v>
      </c>
      <c r="U21" s="25">
        <v>1</v>
      </c>
      <c r="X21" s="24">
        <v>1</v>
      </c>
      <c r="AA21" s="22">
        <v>1</v>
      </c>
      <c r="AD21" s="19"/>
      <c r="AE21" s="19">
        <v>1</v>
      </c>
      <c r="AF21" s="19"/>
      <c r="AG21" s="19"/>
    </row>
    <row r="22" spans="2:33" ht="15">
      <c r="B22">
        <f>0.6*C22*E22</f>
        <v>72</v>
      </c>
      <c r="C22">
        <f t="shared" si="0"/>
        <v>1</v>
      </c>
      <c r="D22" s="1" t="s">
        <v>18</v>
      </c>
      <c r="E22" s="10">
        <v>120</v>
      </c>
      <c r="F22" s="5"/>
      <c r="R22" s="27">
        <v>1</v>
      </c>
      <c r="AD22" s="19"/>
      <c r="AE22" s="19"/>
      <c r="AF22" s="19"/>
      <c r="AG22" s="19"/>
    </row>
    <row r="23" spans="2:33" ht="15">
      <c r="B23" s="31">
        <f>0.6*C23*E23</f>
        <v>1386</v>
      </c>
      <c r="C23" s="32">
        <f>SUM(G23:AN24)</f>
        <v>21</v>
      </c>
      <c r="D23" s="1" t="s">
        <v>19</v>
      </c>
      <c r="E23" s="10">
        <v>110</v>
      </c>
      <c r="F23" s="2"/>
      <c r="AB23" s="22">
        <v>1</v>
      </c>
      <c r="AD23" s="19">
        <v>1</v>
      </c>
      <c r="AE23" s="19"/>
      <c r="AF23" s="19">
        <v>1</v>
      </c>
      <c r="AG23" s="19"/>
    </row>
    <row r="24" spans="2:33" ht="15">
      <c r="B24" s="31"/>
      <c r="C24" s="32"/>
      <c r="D24" s="1" t="s">
        <v>20</v>
      </c>
      <c r="E24" s="10">
        <v>110</v>
      </c>
      <c r="F24" s="2"/>
      <c r="I24" s="30">
        <v>1</v>
      </c>
      <c r="K24" s="29">
        <v>1</v>
      </c>
      <c r="L24" s="28">
        <v>1</v>
      </c>
      <c r="M24" s="28">
        <v>1</v>
      </c>
      <c r="N24" s="27">
        <v>1</v>
      </c>
      <c r="P24" s="27">
        <v>1</v>
      </c>
      <c r="S24" s="26">
        <v>1</v>
      </c>
      <c r="V24" s="25">
        <v>1</v>
      </c>
      <c r="X24" s="24">
        <v>1</v>
      </c>
      <c r="Y24" s="23">
        <v>1</v>
      </c>
      <c r="Z24" s="23">
        <v>1</v>
      </c>
      <c r="AA24" s="22">
        <v>1</v>
      </c>
      <c r="AB24" s="22">
        <v>1</v>
      </c>
      <c r="AC24" s="22">
        <v>1</v>
      </c>
      <c r="AD24" s="19">
        <v>1</v>
      </c>
      <c r="AE24" s="19">
        <v>1</v>
      </c>
      <c r="AF24" s="19">
        <v>1</v>
      </c>
      <c r="AG24" s="19">
        <v>1</v>
      </c>
    </row>
    <row r="25" spans="2:33" ht="15">
      <c r="B25" s="31">
        <f>0.6*C25*E25</f>
        <v>1080</v>
      </c>
      <c r="C25" s="32">
        <f>SUM(G25:AN26)</f>
        <v>15</v>
      </c>
      <c r="D25" s="1" t="s">
        <v>21</v>
      </c>
      <c r="E25" s="10">
        <v>120</v>
      </c>
      <c r="F25" s="2"/>
      <c r="I25" s="30">
        <v>1</v>
      </c>
      <c r="K25" s="29">
        <v>1</v>
      </c>
      <c r="M25" s="28">
        <v>1</v>
      </c>
      <c r="O25" s="27">
        <v>1</v>
      </c>
      <c r="S25" s="26">
        <v>1</v>
      </c>
      <c r="X25" s="24">
        <v>1</v>
      </c>
      <c r="AC25" s="22">
        <v>1</v>
      </c>
      <c r="AD25" s="19"/>
      <c r="AE25" s="19">
        <v>1</v>
      </c>
      <c r="AF25" s="19"/>
      <c r="AG25" s="19"/>
    </row>
    <row r="26" spans="2:33" ht="15">
      <c r="B26" s="31"/>
      <c r="C26" s="32"/>
      <c r="D26" s="1" t="s">
        <v>22</v>
      </c>
      <c r="E26" s="10">
        <v>120</v>
      </c>
      <c r="F26" s="2"/>
      <c r="H26" s="30">
        <v>1</v>
      </c>
      <c r="I26" s="30">
        <v>1</v>
      </c>
      <c r="Q26" s="27">
        <v>1</v>
      </c>
      <c r="V26" s="25">
        <v>1</v>
      </c>
      <c r="Y26" s="23">
        <v>1</v>
      </c>
      <c r="AB26" s="22">
        <v>1</v>
      </c>
      <c r="AD26" s="19"/>
      <c r="AE26" s="19"/>
      <c r="AF26" s="19">
        <v>1</v>
      </c>
      <c r="AG26" s="19"/>
    </row>
    <row r="27" spans="2:33" ht="15">
      <c r="B27" s="31">
        <f>0.6*C27*E27</f>
        <v>1655.9999999999998</v>
      </c>
      <c r="C27" s="32">
        <f>SUM(G27:AN28)</f>
        <v>23</v>
      </c>
      <c r="D27" s="1" t="s">
        <v>23</v>
      </c>
      <c r="E27" s="10">
        <v>120</v>
      </c>
      <c r="F27" s="2"/>
      <c r="H27" s="30">
        <v>1</v>
      </c>
      <c r="I27" s="30">
        <v>1</v>
      </c>
      <c r="K27" s="29">
        <v>1</v>
      </c>
      <c r="L27" s="28">
        <v>1</v>
      </c>
      <c r="M27" s="28">
        <v>1</v>
      </c>
      <c r="N27" s="27">
        <v>1</v>
      </c>
      <c r="O27" s="27">
        <v>1</v>
      </c>
      <c r="P27" s="27">
        <v>1</v>
      </c>
      <c r="Q27" s="27">
        <v>1</v>
      </c>
      <c r="R27" s="27">
        <v>1</v>
      </c>
      <c r="S27" s="26">
        <v>1</v>
      </c>
      <c r="U27" s="25">
        <v>1</v>
      </c>
      <c r="V27" s="25">
        <v>1</v>
      </c>
      <c r="W27" s="24">
        <v>1</v>
      </c>
      <c r="X27" s="24">
        <v>1</v>
      </c>
      <c r="Y27" s="23">
        <v>1</v>
      </c>
      <c r="Z27" s="23">
        <v>1</v>
      </c>
      <c r="AA27" s="22">
        <v>1</v>
      </c>
      <c r="AB27" s="22">
        <v>1</v>
      </c>
      <c r="AC27" s="22">
        <v>1</v>
      </c>
      <c r="AD27" s="19">
        <v>1</v>
      </c>
      <c r="AE27" s="19">
        <v>1</v>
      </c>
      <c r="AF27" s="19"/>
      <c r="AG27" s="19">
        <v>1</v>
      </c>
    </row>
    <row r="28" spans="2:33" ht="15">
      <c r="B28" s="31"/>
      <c r="C28" s="32"/>
      <c r="D28" s="1" t="s">
        <v>24</v>
      </c>
      <c r="E28" s="10">
        <v>120</v>
      </c>
      <c r="F28" s="2"/>
      <c r="AD28" s="19"/>
      <c r="AE28" s="19"/>
      <c r="AF28" s="19"/>
      <c r="AG28" s="19"/>
    </row>
    <row r="29" spans="2:33" ht="15">
      <c r="B29">
        <f>0.6*C29*E29</f>
        <v>0</v>
      </c>
      <c r="C29">
        <f>SUM(G29:AM29)</f>
        <v>0</v>
      </c>
      <c r="D29" s="1" t="s">
        <v>25</v>
      </c>
      <c r="E29" s="21">
        <v>120</v>
      </c>
      <c r="F29" s="6"/>
      <c r="AD29" s="19"/>
      <c r="AE29" s="19"/>
      <c r="AF29" s="19"/>
      <c r="AG29" s="19"/>
    </row>
    <row r="30" spans="2:33" ht="15">
      <c r="B30">
        <f>0.6*C30*E30</f>
        <v>792</v>
      </c>
      <c r="C30">
        <f>SUM(G30:AM30)</f>
        <v>11</v>
      </c>
      <c r="D30" s="1" t="s">
        <v>26</v>
      </c>
      <c r="E30" s="10">
        <v>120</v>
      </c>
      <c r="F30" s="2"/>
      <c r="I30" s="30">
        <v>1</v>
      </c>
      <c r="M30" s="28">
        <v>1</v>
      </c>
      <c r="O30" s="27">
        <v>1</v>
      </c>
      <c r="Q30" s="27">
        <v>1</v>
      </c>
      <c r="S30" s="26">
        <v>1</v>
      </c>
      <c r="U30" s="25">
        <v>1</v>
      </c>
      <c r="Y30" s="23">
        <v>1</v>
      </c>
      <c r="AA30" s="22">
        <v>1</v>
      </c>
      <c r="AC30" s="22">
        <v>1</v>
      </c>
      <c r="AD30" s="19"/>
      <c r="AE30" s="19">
        <v>1</v>
      </c>
      <c r="AF30" s="19"/>
      <c r="AG30" s="19">
        <v>1</v>
      </c>
    </row>
    <row r="31" spans="2:33" ht="15">
      <c r="B31">
        <f>0.6*C31*E31</f>
        <v>936</v>
      </c>
      <c r="C31">
        <f>SUM(G31:AM31)</f>
        <v>13</v>
      </c>
      <c r="D31" s="1" t="s">
        <v>27</v>
      </c>
      <c r="E31" s="10">
        <v>120</v>
      </c>
      <c r="F31" s="2"/>
      <c r="I31" s="30">
        <v>1</v>
      </c>
      <c r="K31" s="29">
        <v>1</v>
      </c>
      <c r="M31" s="28">
        <v>1</v>
      </c>
      <c r="O31" s="27">
        <v>1</v>
      </c>
      <c r="Q31" s="27">
        <v>1</v>
      </c>
      <c r="S31" s="26">
        <v>1</v>
      </c>
      <c r="U31" s="25">
        <v>1</v>
      </c>
      <c r="W31" s="24">
        <v>1</v>
      </c>
      <c r="Y31" s="23">
        <v>1</v>
      </c>
      <c r="AA31" s="22">
        <v>1</v>
      </c>
      <c r="AC31" s="22">
        <v>1</v>
      </c>
      <c r="AD31" s="19"/>
      <c r="AE31" s="19">
        <v>1</v>
      </c>
      <c r="AF31" s="19"/>
      <c r="AG31" s="19">
        <v>1</v>
      </c>
    </row>
    <row r="32" spans="2:33" ht="15">
      <c r="B32" s="31">
        <f>0.6*C32*E32</f>
        <v>1368</v>
      </c>
      <c r="C32" s="32">
        <f>SUM(G32:AN33)</f>
        <v>19</v>
      </c>
      <c r="D32" s="1" t="s">
        <v>28</v>
      </c>
      <c r="E32" s="10">
        <v>120</v>
      </c>
      <c r="F32" s="2"/>
      <c r="AD32" s="19"/>
      <c r="AE32" s="19"/>
      <c r="AF32" s="19"/>
      <c r="AG32" s="19"/>
    </row>
    <row r="33" spans="2:33" ht="15">
      <c r="B33" s="31"/>
      <c r="C33" s="32"/>
      <c r="D33" s="1" t="s">
        <v>29</v>
      </c>
      <c r="E33" s="10">
        <v>120</v>
      </c>
      <c r="F33" s="2"/>
      <c r="H33" s="30">
        <v>1</v>
      </c>
      <c r="I33" s="30">
        <v>1</v>
      </c>
      <c r="J33" s="29">
        <v>1</v>
      </c>
      <c r="K33" s="29">
        <v>1</v>
      </c>
      <c r="L33" s="28">
        <v>1</v>
      </c>
      <c r="M33" s="28">
        <v>1</v>
      </c>
      <c r="P33" s="27">
        <v>1</v>
      </c>
      <c r="S33" s="26">
        <v>1</v>
      </c>
      <c r="U33" s="25">
        <v>1</v>
      </c>
      <c r="W33" s="24">
        <v>1</v>
      </c>
      <c r="Y33" s="23">
        <v>1</v>
      </c>
      <c r="Z33" s="23">
        <v>1</v>
      </c>
      <c r="AA33" s="22">
        <v>1</v>
      </c>
      <c r="AB33" s="22">
        <v>1</v>
      </c>
      <c r="AC33" s="22">
        <v>1</v>
      </c>
      <c r="AD33" s="19">
        <v>1</v>
      </c>
      <c r="AE33" s="19">
        <v>1</v>
      </c>
      <c r="AF33" s="19">
        <v>1</v>
      </c>
      <c r="AG33" s="19">
        <v>1</v>
      </c>
    </row>
    <row r="34" spans="2:33" ht="15">
      <c r="B34">
        <f>0.6*C34*E34</f>
        <v>1512</v>
      </c>
      <c r="C34">
        <f>SUM(G34:AM34)</f>
        <v>21</v>
      </c>
      <c r="D34" s="1" t="s">
        <v>30</v>
      </c>
      <c r="E34" s="10">
        <v>120</v>
      </c>
      <c r="F34" s="2"/>
      <c r="H34" s="30">
        <v>1</v>
      </c>
      <c r="K34" s="29">
        <v>1</v>
      </c>
      <c r="L34" s="28">
        <v>1</v>
      </c>
      <c r="M34" s="28">
        <v>1</v>
      </c>
      <c r="N34" s="27">
        <v>1</v>
      </c>
      <c r="O34" s="27">
        <v>1</v>
      </c>
      <c r="P34" s="27">
        <v>1</v>
      </c>
      <c r="Q34" s="27">
        <v>1</v>
      </c>
      <c r="R34" s="27">
        <v>1</v>
      </c>
      <c r="S34" s="26">
        <v>1</v>
      </c>
      <c r="T34" s="26">
        <v>1</v>
      </c>
      <c r="U34" s="25">
        <v>1</v>
      </c>
      <c r="V34" s="25">
        <v>1</v>
      </c>
      <c r="W34" s="24">
        <v>1</v>
      </c>
      <c r="X34" s="24">
        <v>1</v>
      </c>
      <c r="Y34" s="23">
        <v>1</v>
      </c>
      <c r="Z34" s="23">
        <v>1</v>
      </c>
      <c r="AA34" s="22">
        <v>1</v>
      </c>
      <c r="AB34" s="22">
        <v>1</v>
      </c>
      <c r="AC34" s="22">
        <v>1</v>
      </c>
      <c r="AD34" s="19"/>
      <c r="AE34" s="19"/>
      <c r="AF34" s="19"/>
      <c r="AG34" s="19">
        <v>1</v>
      </c>
    </row>
    <row r="35" spans="2:33" ht="15">
      <c r="B35" s="31">
        <f>0.6*C35*E35+0.6*C36*E36</f>
        <v>1932</v>
      </c>
      <c r="C35">
        <f>SUM(G35:AM35)</f>
        <v>2</v>
      </c>
      <c r="D35" s="1" t="s">
        <v>31</v>
      </c>
      <c r="E35" s="10">
        <v>110</v>
      </c>
      <c r="F35" s="2"/>
      <c r="AD35" s="19">
        <v>1</v>
      </c>
      <c r="AE35" s="19"/>
      <c r="AF35" s="19"/>
      <c r="AG35" s="19">
        <v>1</v>
      </c>
    </row>
    <row r="36" spans="2:33" ht="15">
      <c r="B36" s="31"/>
      <c r="C36">
        <f>SUM(G36:AM36)</f>
        <v>25</v>
      </c>
      <c r="D36" s="1" t="s">
        <v>32</v>
      </c>
      <c r="E36" s="10">
        <v>120</v>
      </c>
      <c r="F36" s="2"/>
      <c r="H36" s="30">
        <v>1</v>
      </c>
      <c r="I36" s="30">
        <v>1</v>
      </c>
      <c r="J36" s="29">
        <v>1</v>
      </c>
      <c r="K36" s="29">
        <v>1</v>
      </c>
      <c r="L36" s="28">
        <v>1</v>
      </c>
      <c r="M36" s="28">
        <v>1</v>
      </c>
      <c r="N36" s="27">
        <v>1</v>
      </c>
      <c r="O36" s="27">
        <v>1</v>
      </c>
      <c r="P36" s="27">
        <v>1</v>
      </c>
      <c r="Q36" s="27">
        <v>1</v>
      </c>
      <c r="R36" s="27">
        <v>1</v>
      </c>
      <c r="S36" s="26">
        <v>1</v>
      </c>
      <c r="T36" s="26">
        <v>1</v>
      </c>
      <c r="U36" s="25">
        <v>1</v>
      </c>
      <c r="V36" s="25">
        <v>1</v>
      </c>
      <c r="W36" s="24">
        <v>1</v>
      </c>
      <c r="X36" s="24">
        <v>1</v>
      </c>
      <c r="Y36" s="23">
        <v>1</v>
      </c>
      <c r="Z36" s="23">
        <v>1</v>
      </c>
      <c r="AA36" s="22">
        <v>1</v>
      </c>
      <c r="AB36" s="22">
        <v>1</v>
      </c>
      <c r="AC36" s="22">
        <v>1</v>
      </c>
      <c r="AD36" s="19">
        <v>1</v>
      </c>
      <c r="AE36" s="19"/>
      <c r="AF36" s="19">
        <v>1</v>
      </c>
      <c r="AG36" s="19">
        <v>1</v>
      </c>
    </row>
    <row r="37" spans="2:33" ht="15">
      <c r="B37">
        <f>0.6*C37*E37</f>
        <v>647.9999999999999</v>
      </c>
      <c r="C37">
        <f>SUM(G37:AM37)</f>
        <v>9</v>
      </c>
      <c r="D37" s="1" t="s">
        <v>33</v>
      </c>
      <c r="E37" s="21">
        <v>120</v>
      </c>
      <c r="F37" s="4"/>
      <c r="I37" s="30">
        <v>1</v>
      </c>
      <c r="P37" s="27">
        <v>1</v>
      </c>
      <c r="T37" s="26">
        <v>1</v>
      </c>
      <c r="V37" s="25">
        <v>1</v>
      </c>
      <c r="X37" s="24">
        <v>1</v>
      </c>
      <c r="Z37" s="23">
        <v>1</v>
      </c>
      <c r="AB37" s="22">
        <v>1</v>
      </c>
      <c r="AD37" s="19"/>
      <c r="AE37" s="19"/>
      <c r="AF37" s="19">
        <v>1</v>
      </c>
      <c r="AG37" s="19">
        <v>1</v>
      </c>
    </row>
    <row r="38" spans="2:33" ht="15">
      <c r="B38" s="11" t="s">
        <v>130</v>
      </c>
      <c r="C38" s="11">
        <f>SUM(G38:AM38)</f>
        <v>0</v>
      </c>
      <c r="D38" s="1" t="s">
        <v>34</v>
      </c>
      <c r="E38" s="10">
        <v>110</v>
      </c>
      <c r="F38" s="7"/>
      <c r="AD38" s="19"/>
      <c r="AE38" s="19"/>
      <c r="AF38" s="19"/>
      <c r="AG38" s="19"/>
    </row>
    <row r="39" spans="2:33" ht="15">
      <c r="B39" s="31">
        <f>0.6*C39*E39</f>
        <v>936</v>
      </c>
      <c r="C39" s="32">
        <f>SUM(G39:AN40)</f>
        <v>13</v>
      </c>
      <c r="D39" s="1" t="s">
        <v>35</v>
      </c>
      <c r="E39" s="10">
        <v>120</v>
      </c>
      <c r="F39" s="3"/>
      <c r="K39" s="29">
        <v>1</v>
      </c>
      <c r="U39" s="25">
        <v>1</v>
      </c>
      <c r="W39" s="24">
        <v>1</v>
      </c>
      <c r="Y39" s="23">
        <v>1</v>
      </c>
      <c r="AA39" s="22">
        <v>1</v>
      </c>
      <c r="AC39" s="22">
        <v>1</v>
      </c>
      <c r="AD39" s="19"/>
      <c r="AE39" s="19"/>
      <c r="AF39" s="19"/>
      <c r="AG39" s="19"/>
    </row>
    <row r="40" spans="2:33" ht="15">
      <c r="B40" s="31"/>
      <c r="C40" s="32"/>
      <c r="D40" s="1" t="s">
        <v>36</v>
      </c>
      <c r="E40" s="10">
        <v>120</v>
      </c>
      <c r="F40" s="3"/>
      <c r="I40" s="30">
        <v>1</v>
      </c>
      <c r="M40" s="28">
        <v>1</v>
      </c>
      <c r="O40" s="27">
        <v>1</v>
      </c>
      <c r="Q40" s="27">
        <v>1</v>
      </c>
      <c r="S40" s="26">
        <v>1</v>
      </c>
      <c r="AD40" s="19"/>
      <c r="AE40" s="19">
        <v>1</v>
      </c>
      <c r="AF40" s="19"/>
      <c r="AG40" s="19">
        <v>1</v>
      </c>
    </row>
    <row r="41" spans="2:33" ht="15">
      <c r="B41">
        <f>0.6*C41*E41</f>
        <v>1224</v>
      </c>
      <c r="C41">
        <f aca="true" t="shared" si="1" ref="C41:C53">SUM(G41:AM41)</f>
        <v>17</v>
      </c>
      <c r="D41" s="1" t="s">
        <v>37</v>
      </c>
      <c r="E41" s="10">
        <v>120</v>
      </c>
      <c r="F41" s="3"/>
      <c r="K41" s="29">
        <v>1</v>
      </c>
      <c r="L41" s="28">
        <v>1</v>
      </c>
      <c r="M41" s="28">
        <v>1</v>
      </c>
      <c r="N41" s="27">
        <v>1</v>
      </c>
      <c r="O41" s="27">
        <v>1</v>
      </c>
      <c r="P41" s="27">
        <v>1</v>
      </c>
      <c r="Q41" s="27">
        <v>1</v>
      </c>
      <c r="R41" s="27">
        <v>1</v>
      </c>
      <c r="T41" s="26">
        <v>1</v>
      </c>
      <c r="U41" s="25">
        <v>1</v>
      </c>
      <c r="V41" s="25">
        <v>1</v>
      </c>
      <c r="W41" s="24">
        <v>1</v>
      </c>
      <c r="X41" s="24">
        <v>1</v>
      </c>
      <c r="Z41" s="23">
        <v>1</v>
      </c>
      <c r="AB41" s="22">
        <v>1</v>
      </c>
      <c r="AC41" s="22">
        <v>1</v>
      </c>
      <c r="AD41" s="19"/>
      <c r="AE41" s="19"/>
      <c r="AF41" s="19"/>
      <c r="AG41" s="19">
        <v>1</v>
      </c>
    </row>
    <row r="42" spans="2:33" ht="15">
      <c r="B42" s="8">
        <f aca="true" t="shared" si="2" ref="B42:B51">0.6*C42*E42</f>
        <v>431.99999999999994</v>
      </c>
      <c r="C42">
        <f t="shared" si="1"/>
        <v>6</v>
      </c>
      <c r="D42" s="1" t="s">
        <v>38</v>
      </c>
      <c r="E42" s="2">
        <v>120</v>
      </c>
      <c r="F42" s="3"/>
      <c r="I42" s="30">
        <v>1</v>
      </c>
      <c r="O42" s="27">
        <v>1</v>
      </c>
      <c r="R42" s="27">
        <v>1</v>
      </c>
      <c r="Y42" s="23">
        <v>1</v>
      </c>
      <c r="AD42" s="19"/>
      <c r="AE42" s="19"/>
      <c r="AF42" s="19">
        <v>1</v>
      </c>
      <c r="AG42" s="19">
        <v>1</v>
      </c>
    </row>
    <row r="43" spans="2:33" ht="15">
      <c r="B43">
        <f t="shared" si="2"/>
        <v>0</v>
      </c>
      <c r="C43">
        <f t="shared" si="1"/>
        <v>0</v>
      </c>
      <c r="D43" s="1" t="s">
        <v>39</v>
      </c>
      <c r="E43" s="2">
        <v>120</v>
      </c>
      <c r="F43" s="3"/>
      <c r="AD43" s="19"/>
      <c r="AE43" s="19"/>
      <c r="AF43" s="19"/>
      <c r="AG43" s="19"/>
    </row>
    <row r="44" spans="2:33" ht="15">
      <c r="B44">
        <f t="shared" si="2"/>
        <v>0</v>
      </c>
      <c r="C44">
        <f t="shared" si="1"/>
        <v>0</v>
      </c>
      <c r="D44" s="1" t="s">
        <v>40</v>
      </c>
      <c r="E44" s="2">
        <v>120</v>
      </c>
      <c r="F44" s="3"/>
      <c r="AD44" s="19"/>
      <c r="AE44" s="19"/>
      <c r="AF44" s="19"/>
      <c r="AG44" s="19"/>
    </row>
    <row r="45" spans="2:33" ht="15">
      <c r="B45">
        <f t="shared" si="2"/>
        <v>0</v>
      </c>
      <c r="C45">
        <f t="shared" si="1"/>
        <v>0</v>
      </c>
      <c r="D45" s="1" t="s">
        <v>41</v>
      </c>
      <c r="E45" s="2">
        <v>120</v>
      </c>
      <c r="F45" s="3"/>
      <c r="AD45" s="19"/>
      <c r="AE45" s="19"/>
      <c r="AF45" s="19"/>
      <c r="AG45" s="19"/>
    </row>
    <row r="46" spans="2:33" ht="15">
      <c r="B46">
        <f t="shared" si="2"/>
        <v>863.9999999999999</v>
      </c>
      <c r="C46">
        <f t="shared" si="1"/>
        <v>12</v>
      </c>
      <c r="D46" s="1" t="s">
        <v>42</v>
      </c>
      <c r="E46" s="2">
        <v>120</v>
      </c>
      <c r="F46" s="3"/>
      <c r="I46" s="30">
        <v>1</v>
      </c>
      <c r="K46" s="29">
        <v>1</v>
      </c>
      <c r="M46" s="28">
        <v>1</v>
      </c>
      <c r="Q46" s="27">
        <v>1</v>
      </c>
      <c r="S46" s="26">
        <v>1</v>
      </c>
      <c r="U46" s="25">
        <v>1</v>
      </c>
      <c r="W46" s="24">
        <v>1</v>
      </c>
      <c r="Y46" s="23">
        <v>1</v>
      </c>
      <c r="AA46" s="22">
        <v>1</v>
      </c>
      <c r="AC46" s="22">
        <v>1</v>
      </c>
      <c r="AD46" s="19"/>
      <c r="AE46" s="19">
        <v>1</v>
      </c>
      <c r="AF46" s="19"/>
      <c r="AG46" s="19">
        <v>1</v>
      </c>
    </row>
    <row r="47" spans="2:33" ht="15">
      <c r="B47">
        <f t="shared" si="2"/>
        <v>647.9999999999999</v>
      </c>
      <c r="C47">
        <f t="shared" si="1"/>
        <v>9</v>
      </c>
      <c r="D47" s="1" t="s">
        <v>43</v>
      </c>
      <c r="E47" s="2">
        <v>120</v>
      </c>
      <c r="F47" s="3"/>
      <c r="L47" s="28">
        <v>1</v>
      </c>
      <c r="N47" s="27">
        <v>1</v>
      </c>
      <c r="O47" s="27">
        <v>1</v>
      </c>
      <c r="P47" s="27">
        <v>1</v>
      </c>
      <c r="R47" s="27">
        <v>1</v>
      </c>
      <c r="V47" s="25">
        <v>1</v>
      </c>
      <c r="AA47" s="22">
        <v>1</v>
      </c>
      <c r="AC47" s="22">
        <v>1</v>
      </c>
      <c r="AD47" s="19"/>
      <c r="AE47" s="19">
        <v>1</v>
      </c>
      <c r="AF47" s="19"/>
      <c r="AG47" s="19"/>
    </row>
    <row r="48" spans="2:33" ht="15">
      <c r="B48">
        <f t="shared" si="2"/>
        <v>288</v>
      </c>
      <c r="C48">
        <f t="shared" si="1"/>
        <v>4</v>
      </c>
      <c r="D48" s="1" t="s">
        <v>44</v>
      </c>
      <c r="E48" s="2">
        <v>120</v>
      </c>
      <c r="F48" s="3"/>
      <c r="K48" s="29">
        <v>1</v>
      </c>
      <c r="P48" s="27">
        <v>1</v>
      </c>
      <c r="T48" s="26">
        <v>1</v>
      </c>
      <c r="AD48" s="19"/>
      <c r="AE48" s="19">
        <v>1</v>
      </c>
      <c r="AF48" s="19"/>
      <c r="AG48" s="19"/>
    </row>
    <row r="49" spans="2:36" ht="15">
      <c r="B49">
        <f t="shared" si="2"/>
        <v>792</v>
      </c>
      <c r="C49">
        <f t="shared" si="1"/>
        <v>11</v>
      </c>
      <c r="D49" s="1" t="s">
        <v>45</v>
      </c>
      <c r="E49" s="2">
        <v>120</v>
      </c>
      <c r="F49" s="3"/>
      <c r="H49" s="30">
        <v>1</v>
      </c>
      <c r="L49" s="28">
        <v>1</v>
      </c>
      <c r="N49" s="27">
        <v>1</v>
      </c>
      <c r="P49" s="27">
        <v>1</v>
      </c>
      <c r="R49" s="27">
        <v>1</v>
      </c>
      <c r="T49" s="26">
        <v>1</v>
      </c>
      <c r="V49" s="25">
        <v>1</v>
      </c>
      <c r="Y49" s="23">
        <v>1</v>
      </c>
      <c r="AB49" s="22">
        <v>1</v>
      </c>
      <c r="AD49" s="19">
        <v>1</v>
      </c>
      <c r="AE49" s="19"/>
      <c r="AF49" s="19"/>
      <c r="AG49" s="19">
        <v>1</v>
      </c>
      <c r="AJ49" s="16"/>
    </row>
    <row r="50" spans="2:33" ht="15">
      <c r="B50">
        <f t="shared" si="2"/>
        <v>647.9999999999999</v>
      </c>
      <c r="C50">
        <f t="shared" si="1"/>
        <v>9</v>
      </c>
      <c r="D50" s="1" t="s">
        <v>46</v>
      </c>
      <c r="E50" s="2">
        <v>120</v>
      </c>
      <c r="F50" s="3"/>
      <c r="H50" s="30">
        <v>1</v>
      </c>
      <c r="N50" s="27">
        <v>1</v>
      </c>
      <c r="P50" s="27">
        <v>1</v>
      </c>
      <c r="S50" s="26">
        <v>1</v>
      </c>
      <c r="U50" s="25">
        <v>1</v>
      </c>
      <c r="W50" s="24">
        <v>1</v>
      </c>
      <c r="AA50" s="22">
        <v>1</v>
      </c>
      <c r="AD50" s="19">
        <v>1</v>
      </c>
      <c r="AE50" s="19"/>
      <c r="AF50" s="19"/>
      <c r="AG50" s="19">
        <v>1</v>
      </c>
    </row>
    <row r="51" spans="2:33" ht="15">
      <c r="B51">
        <f t="shared" si="2"/>
        <v>936</v>
      </c>
      <c r="C51">
        <f t="shared" si="1"/>
        <v>13</v>
      </c>
      <c r="D51" s="1" t="s">
        <v>47</v>
      </c>
      <c r="E51" s="10">
        <v>120</v>
      </c>
      <c r="F51" s="7"/>
      <c r="H51" s="30">
        <v>1</v>
      </c>
      <c r="L51" s="28">
        <v>1</v>
      </c>
      <c r="N51" s="27">
        <v>1</v>
      </c>
      <c r="P51" s="27">
        <v>1</v>
      </c>
      <c r="Q51" s="27">
        <v>1</v>
      </c>
      <c r="S51" s="26">
        <v>1</v>
      </c>
      <c r="T51" s="26">
        <v>1</v>
      </c>
      <c r="W51" s="24">
        <v>1</v>
      </c>
      <c r="Y51" s="23">
        <v>1</v>
      </c>
      <c r="Z51" s="23">
        <v>1</v>
      </c>
      <c r="AB51" s="22">
        <v>1</v>
      </c>
      <c r="AD51" s="19">
        <v>1</v>
      </c>
      <c r="AE51" s="19"/>
      <c r="AF51" s="19">
        <v>1</v>
      </c>
      <c r="AG51" s="19"/>
    </row>
    <row r="52" spans="2:33" ht="15">
      <c r="B52" s="11" t="s">
        <v>129</v>
      </c>
      <c r="C52" s="11">
        <f t="shared" si="1"/>
        <v>0</v>
      </c>
      <c r="D52" s="1" t="s">
        <v>48</v>
      </c>
      <c r="E52" s="2">
        <v>120</v>
      </c>
      <c r="F52" s="3"/>
      <c r="AD52" s="19"/>
      <c r="AE52" s="19"/>
      <c r="AF52" s="19"/>
      <c r="AG52" s="19"/>
    </row>
    <row r="53" spans="2:33" ht="15">
      <c r="B53">
        <f>0.6*C53*E53</f>
        <v>72</v>
      </c>
      <c r="C53" s="8">
        <f t="shared" si="1"/>
        <v>1</v>
      </c>
      <c r="D53" s="1" t="s">
        <v>49</v>
      </c>
      <c r="E53" s="2">
        <v>120</v>
      </c>
      <c r="F53" s="3"/>
      <c r="L53" s="28">
        <v>1</v>
      </c>
      <c r="AD53" s="19"/>
      <c r="AE53" s="19"/>
      <c r="AF53" s="19"/>
      <c r="AG53" s="19"/>
    </row>
    <row r="54" spans="2:33" ht="15">
      <c r="B54" s="31">
        <f>0.6*C54*E54</f>
        <v>2016</v>
      </c>
      <c r="C54" s="32">
        <f>SUM(G54:AM56)</f>
        <v>28</v>
      </c>
      <c r="D54" s="1" t="s">
        <v>50</v>
      </c>
      <c r="E54" s="2">
        <v>120</v>
      </c>
      <c r="F54" s="3"/>
      <c r="Y54" s="23">
        <v>1</v>
      </c>
      <c r="Z54" s="23">
        <v>1</v>
      </c>
      <c r="AA54" s="22">
        <v>1</v>
      </c>
      <c r="AD54" s="19"/>
      <c r="AE54" s="19"/>
      <c r="AF54" s="19"/>
      <c r="AG54" s="19">
        <v>1</v>
      </c>
    </row>
    <row r="55" spans="2:33" ht="15">
      <c r="B55" s="31"/>
      <c r="C55" s="32"/>
      <c r="D55" s="1" t="s">
        <v>51</v>
      </c>
      <c r="E55" s="2">
        <v>120</v>
      </c>
      <c r="F55" s="3"/>
      <c r="AD55" s="19"/>
      <c r="AE55" s="19"/>
      <c r="AF55" s="19"/>
      <c r="AG55" s="19"/>
    </row>
    <row r="56" spans="2:33" ht="15">
      <c r="B56" s="31"/>
      <c r="C56" s="32"/>
      <c r="D56" s="1" t="s">
        <v>52</v>
      </c>
      <c r="E56" s="2">
        <v>120</v>
      </c>
      <c r="F56" s="2"/>
      <c r="H56" s="30">
        <v>1</v>
      </c>
      <c r="I56" s="30">
        <v>1</v>
      </c>
      <c r="K56" s="29">
        <v>1</v>
      </c>
      <c r="L56" s="28">
        <v>1</v>
      </c>
      <c r="M56" s="28">
        <v>1</v>
      </c>
      <c r="N56" s="27">
        <v>1</v>
      </c>
      <c r="O56" s="27">
        <v>1</v>
      </c>
      <c r="P56" s="27">
        <v>1</v>
      </c>
      <c r="Q56" s="27">
        <v>1</v>
      </c>
      <c r="R56" s="27">
        <v>1</v>
      </c>
      <c r="S56" s="26">
        <v>1</v>
      </c>
      <c r="T56" s="26">
        <v>1</v>
      </c>
      <c r="U56" s="25">
        <v>1</v>
      </c>
      <c r="V56" s="25">
        <v>1</v>
      </c>
      <c r="W56" s="24">
        <v>1</v>
      </c>
      <c r="X56" s="24">
        <v>1</v>
      </c>
      <c r="Y56" s="23">
        <v>1</v>
      </c>
      <c r="AA56" s="22">
        <v>1</v>
      </c>
      <c r="AB56" s="22">
        <v>1</v>
      </c>
      <c r="AC56" s="22">
        <v>1</v>
      </c>
      <c r="AD56" s="19">
        <v>1</v>
      </c>
      <c r="AE56" s="19">
        <v>1</v>
      </c>
      <c r="AF56" s="19">
        <v>1</v>
      </c>
      <c r="AG56" s="19">
        <v>1</v>
      </c>
    </row>
    <row r="57" spans="2:33" ht="15">
      <c r="B57" s="31">
        <f>0.6*C57*E57</f>
        <v>1295.9999999999998</v>
      </c>
      <c r="C57" s="32">
        <f>SUM(G57:AN58)</f>
        <v>18</v>
      </c>
      <c r="D57" s="1" t="s">
        <v>53</v>
      </c>
      <c r="E57" s="2">
        <v>120</v>
      </c>
      <c r="F57" s="2"/>
      <c r="I57" s="30">
        <v>1</v>
      </c>
      <c r="K57" s="29">
        <v>1</v>
      </c>
      <c r="M57" s="28">
        <v>1</v>
      </c>
      <c r="N57" s="27">
        <v>1</v>
      </c>
      <c r="O57" s="27">
        <v>1</v>
      </c>
      <c r="P57" s="27">
        <v>1</v>
      </c>
      <c r="Q57" s="27">
        <v>1</v>
      </c>
      <c r="R57" s="27">
        <v>1</v>
      </c>
      <c r="S57" s="26">
        <v>1</v>
      </c>
      <c r="U57" s="25">
        <v>1</v>
      </c>
      <c r="V57" s="25">
        <v>1</v>
      </c>
      <c r="X57" s="24">
        <v>1</v>
      </c>
      <c r="Y57" s="23">
        <v>1</v>
      </c>
      <c r="AA57" s="22">
        <v>1</v>
      </c>
      <c r="AB57" s="22">
        <v>1</v>
      </c>
      <c r="AC57" s="22">
        <v>1</v>
      </c>
      <c r="AD57" s="19"/>
      <c r="AE57" s="19"/>
      <c r="AF57" s="19">
        <v>1</v>
      </c>
      <c r="AG57" s="19">
        <v>1</v>
      </c>
    </row>
    <row r="58" spans="2:33" ht="15">
      <c r="B58" s="31"/>
      <c r="C58" s="32"/>
      <c r="D58" s="1" t="s">
        <v>54</v>
      </c>
      <c r="E58" s="2">
        <v>120</v>
      </c>
      <c r="F58" s="2"/>
      <c r="AD58" s="19"/>
      <c r="AE58" s="19"/>
      <c r="AF58" s="19"/>
      <c r="AG58" s="19"/>
    </row>
    <row r="59" spans="2:33" ht="15">
      <c r="B59" s="31">
        <f>0.6*C59*E59</f>
        <v>792</v>
      </c>
      <c r="C59" s="32">
        <f>SUM(G59:AN60)</f>
        <v>11</v>
      </c>
      <c r="D59" s="1" t="s">
        <v>55</v>
      </c>
      <c r="E59" s="2">
        <v>120</v>
      </c>
      <c r="F59" s="2"/>
      <c r="AD59" s="19"/>
      <c r="AE59" s="19"/>
      <c r="AF59" s="19"/>
      <c r="AG59" s="19"/>
    </row>
    <row r="60" spans="2:33" ht="15">
      <c r="B60" s="31"/>
      <c r="C60" s="32"/>
      <c r="D60" s="1" t="s">
        <v>56</v>
      </c>
      <c r="E60" s="2">
        <v>120</v>
      </c>
      <c r="F60" s="2"/>
      <c r="I60" s="30">
        <v>1</v>
      </c>
      <c r="K60" s="29">
        <v>1</v>
      </c>
      <c r="N60" s="27">
        <v>1</v>
      </c>
      <c r="Q60" s="27">
        <v>1</v>
      </c>
      <c r="S60" s="26">
        <v>1</v>
      </c>
      <c r="U60" s="25">
        <v>1</v>
      </c>
      <c r="X60" s="24">
        <v>1</v>
      </c>
      <c r="AA60" s="22">
        <v>1</v>
      </c>
      <c r="AC60" s="22">
        <v>1</v>
      </c>
      <c r="AD60" s="19"/>
      <c r="AE60" s="19">
        <v>1</v>
      </c>
      <c r="AF60" s="19"/>
      <c r="AG60" s="19">
        <v>1</v>
      </c>
    </row>
    <row r="61" spans="2:33" ht="15">
      <c r="B61" s="11">
        <f>0.6*C61*E61+0.6*240*C113</f>
        <v>1512</v>
      </c>
      <c r="C61" s="11">
        <f>SUM(G61:AM61)</f>
        <v>19</v>
      </c>
      <c r="D61" s="1" t="s">
        <v>57</v>
      </c>
      <c r="E61" s="2">
        <v>120</v>
      </c>
      <c r="F61" s="2"/>
      <c r="H61" s="30">
        <v>1</v>
      </c>
      <c r="K61" s="29">
        <v>1</v>
      </c>
      <c r="L61" s="28">
        <v>1</v>
      </c>
      <c r="N61" s="27">
        <v>1</v>
      </c>
      <c r="P61" s="27">
        <v>1</v>
      </c>
      <c r="Q61" s="27">
        <v>1</v>
      </c>
      <c r="R61" s="27">
        <v>1</v>
      </c>
      <c r="T61" s="26">
        <v>1</v>
      </c>
      <c r="U61" s="25">
        <v>1</v>
      </c>
      <c r="V61" s="25">
        <v>1</v>
      </c>
      <c r="W61" s="24">
        <v>1</v>
      </c>
      <c r="X61" s="24">
        <v>1</v>
      </c>
      <c r="Y61" s="23">
        <v>1</v>
      </c>
      <c r="Z61" s="23">
        <v>1</v>
      </c>
      <c r="AA61" s="22">
        <v>1</v>
      </c>
      <c r="AB61" s="22">
        <v>1</v>
      </c>
      <c r="AC61" s="22">
        <v>1</v>
      </c>
      <c r="AD61" s="19">
        <v>1</v>
      </c>
      <c r="AE61" s="19">
        <v>1</v>
      </c>
      <c r="AF61" s="19"/>
      <c r="AG61" s="19"/>
    </row>
    <row r="62" spans="2:33" ht="15">
      <c r="B62">
        <f>0.6*C62*E62</f>
        <v>1727.9999999999998</v>
      </c>
      <c r="C62">
        <f>SUM(G62:AM62)</f>
        <v>24</v>
      </c>
      <c r="D62" s="1" t="s">
        <v>58</v>
      </c>
      <c r="E62" s="2">
        <v>120</v>
      </c>
      <c r="F62" s="2"/>
      <c r="H62" s="30">
        <v>1</v>
      </c>
      <c r="K62" s="29">
        <v>1</v>
      </c>
      <c r="L62" s="28">
        <v>1</v>
      </c>
      <c r="M62" s="28">
        <v>1</v>
      </c>
      <c r="N62" s="27">
        <v>1</v>
      </c>
      <c r="O62" s="27">
        <v>1</v>
      </c>
      <c r="P62" s="27">
        <v>1</v>
      </c>
      <c r="Q62" s="27">
        <v>1</v>
      </c>
      <c r="R62" s="27">
        <v>1</v>
      </c>
      <c r="S62" s="26">
        <v>1</v>
      </c>
      <c r="T62" s="26">
        <v>1</v>
      </c>
      <c r="U62" s="25">
        <v>1</v>
      </c>
      <c r="V62" s="25">
        <v>1</v>
      </c>
      <c r="W62" s="24">
        <v>1</v>
      </c>
      <c r="X62" s="24">
        <v>1</v>
      </c>
      <c r="Y62" s="23">
        <v>1</v>
      </c>
      <c r="Z62" s="23">
        <v>1</v>
      </c>
      <c r="AA62" s="22">
        <v>1</v>
      </c>
      <c r="AB62" s="22">
        <v>1</v>
      </c>
      <c r="AC62" s="22">
        <v>1</v>
      </c>
      <c r="AD62" s="19">
        <v>1</v>
      </c>
      <c r="AE62" s="19">
        <v>1</v>
      </c>
      <c r="AF62" s="19">
        <v>1</v>
      </c>
      <c r="AG62" s="19">
        <v>1</v>
      </c>
    </row>
    <row r="63" spans="2:33" ht="15">
      <c r="B63" s="31">
        <f>0.6*C63*E63</f>
        <v>576</v>
      </c>
      <c r="C63" s="32">
        <f>SUM(G63:AN64)</f>
        <v>8</v>
      </c>
      <c r="D63" s="1" t="s">
        <v>59</v>
      </c>
      <c r="E63" s="2">
        <v>120</v>
      </c>
      <c r="F63" s="2"/>
      <c r="AD63" s="19"/>
      <c r="AE63" s="19"/>
      <c r="AF63" s="19"/>
      <c r="AG63" s="19"/>
    </row>
    <row r="64" spans="2:33" ht="15">
      <c r="B64" s="31"/>
      <c r="C64" s="32"/>
      <c r="D64" s="1" t="s">
        <v>60</v>
      </c>
      <c r="E64" s="2">
        <v>120</v>
      </c>
      <c r="F64" s="2"/>
      <c r="H64" s="30">
        <v>1</v>
      </c>
      <c r="M64" s="28">
        <v>1</v>
      </c>
      <c r="P64" s="27">
        <v>1</v>
      </c>
      <c r="T64" s="26">
        <v>1</v>
      </c>
      <c r="V64" s="25">
        <v>1</v>
      </c>
      <c r="X64" s="24">
        <v>1</v>
      </c>
      <c r="AB64" s="22">
        <v>1</v>
      </c>
      <c r="AD64" s="19"/>
      <c r="AE64" s="19"/>
      <c r="AF64" s="19">
        <v>1</v>
      </c>
      <c r="AG64" s="19"/>
    </row>
    <row r="65" spans="2:33" ht="15">
      <c r="B65">
        <f>0.6*C65*E65</f>
        <v>0</v>
      </c>
      <c r="C65">
        <f>SUM(G65:AM65)</f>
        <v>0</v>
      </c>
      <c r="D65" s="1" t="s">
        <v>61</v>
      </c>
      <c r="E65" s="2">
        <v>120</v>
      </c>
      <c r="F65" s="2"/>
      <c r="AD65" s="19"/>
      <c r="AE65" s="19"/>
      <c r="AF65" s="19"/>
      <c r="AG65" s="19"/>
    </row>
    <row r="66" spans="2:33" ht="15">
      <c r="B66">
        <f>0.6*C66*E66</f>
        <v>0</v>
      </c>
      <c r="C66">
        <f>SUM(G66:AM66)</f>
        <v>0</v>
      </c>
      <c r="D66" s="1" t="s">
        <v>62</v>
      </c>
      <c r="E66" s="2">
        <v>120</v>
      </c>
      <c r="F66" s="2"/>
      <c r="AD66" s="19"/>
      <c r="AE66" s="19"/>
      <c r="AF66" s="19"/>
      <c r="AG66" s="19"/>
    </row>
    <row r="67" spans="2:33" ht="15">
      <c r="B67" s="31">
        <f>0.6*C67*E67</f>
        <v>1152</v>
      </c>
      <c r="C67" s="32">
        <f>SUM(G67:AM69)</f>
        <v>16</v>
      </c>
      <c r="D67" s="1" t="s">
        <v>63</v>
      </c>
      <c r="E67" s="10">
        <v>120</v>
      </c>
      <c r="F67" s="2"/>
      <c r="I67" s="30">
        <v>1</v>
      </c>
      <c r="Q67" s="27">
        <v>1</v>
      </c>
      <c r="S67" s="26">
        <v>1</v>
      </c>
      <c r="U67" s="25">
        <v>1</v>
      </c>
      <c r="W67" s="24">
        <v>1</v>
      </c>
      <c r="AB67" s="22">
        <v>1</v>
      </c>
      <c r="AD67" s="19"/>
      <c r="AE67" s="19"/>
      <c r="AF67" s="19"/>
      <c r="AG67" s="19"/>
    </row>
    <row r="68" spans="2:33" ht="15">
      <c r="B68" s="31"/>
      <c r="C68" s="32"/>
      <c r="D68" s="1" t="s">
        <v>64</v>
      </c>
      <c r="E68" s="10">
        <v>120</v>
      </c>
      <c r="F68" s="2"/>
      <c r="Y68" s="23">
        <v>1</v>
      </c>
      <c r="Z68" s="23">
        <v>1</v>
      </c>
      <c r="AB68" s="22">
        <v>1</v>
      </c>
      <c r="AD68" s="19">
        <v>1</v>
      </c>
      <c r="AE68" s="19"/>
      <c r="AF68" s="19"/>
      <c r="AG68" s="19"/>
    </row>
    <row r="69" spans="2:33" ht="15">
      <c r="B69" s="31"/>
      <c r="C69" s="32"/>
      <c r="D69" s="1" t="s">
        <v>65</v>
      </c>
      <c r="E69" s="10">
        <v>120</v>
      </c>
      <c r="F69" s="2"/>
      <c r="I69" s="30">
        <v>1</v>
      </c>
      <c r="K69" s="29">
        <v>1</v>
      </c>
      <c r="M69" s="28">
        <v>1</v>
      </c>
      <c r="R69" s="27">
        <v>1</v>
      </c>
      <c r="Z69" s="23">
        <v>1</v>
      </c>
      <c r="AD69" s="19">
        <v>1</v>
      </c>
      <c r="AE69" s="19"/>
      <c r="AF69" s="19"/>
      <c r="AG69" s="19"/>
    </row>
    <row r="70" spans="1:33" ht="15">
      <c r="A70" s="8"/>
      <c r="B70">
        <f>0.6*C70*E70</f>
        <v>504</v>
      </c>
      <c r="C70" s="8">
        <f>SUM(G70:AM70)</f>
        <v>7</v>
      </c>
      <c r="D70" s="1" t="s">
        <v>66</v>
      </c>
      <c r="E70" s="2">
        <v>120</v>
      </c>
      <c r="F70" s="2"/>
      <c r="I70" s="30">
        <v>1</v>
      </c>
      <c r="O70" s="27">
        <v>1</v>
      </c>
      <c r="Q70" s="27">
        <v>1</v>
      </c>
      <c r="T70" s="26">
        <v>1</v>
      </c>
      <c r="AA70" s="22">
        <v>1</v>
      </c>
      <c r="AC70" s="22">
        <v>1</v>
      </c>
      <c r="AD70" s="19"/>
      <c r="AE70" s="19"/>
      <c r="AF70" s="19">
        <v>1</v>
      </c>
      <c r="AG70" s="19"/>
    </row>
    <row r="71" spans="2:33" ht="15">
      <c r="B71" s="31">
        <f>0.6*C71*E71</f>
        <v>0</v>
      </c>
      <c r="C71" s="32">
        <f>SUM(G71:AN72)</f>
        <v>0</v>
      </c>
      <c r="D71" s="1" t="s">
        <v>67</v>
      </c>
      <c r="E71" s="10">
        <v>120</v>
      </c>
      <c r="F71" s="2"/>
      <c r="AD71" s="19"/>
      <c r="AE71" s="19"/>
      <c r="AF71" s="19"/>
      <c r="AG71" s="19"/>
    </row>
    <row r="72" spans="2:33" ht="15">
      <c r="B72" s="31"/>
      <c r="C72" s="32"/>
      <c r="D72" s="1" t="s">
        <v>68</v>
      </c>
      <c r="E72" s="10">
        <v>120</v>
      </c>
      <c r="F72" s="2"/>
      <c r="AD72" s="19"/>
      <c r="AE72" s="19"/>
      <c r="AF72" s="19"/>
      <c r="AG72" s="19"/>
    </row>
    <row r="73" spans="2:33" ht="15">
      <c r="B73" s="31">
        <f>0.6*C73*E73</f>
        <v>1080</v>
      </c>
      <c r="C73" s="32">
        <f>SUM(G73:AN74)</f>
        <v>15</v>
      </c>
      <c r="D73" s="1" t="s">
        <v>69</v>
      </c>
      <c r="E73" s="2">
        <v>120</v>
      </c>
      <c r="F73" s="2"/>
      <c r="AD73" s="19"/>
      <c r="AE73" s="19"/>
      <c r="AF73" s="19">
        <v>1</v>
      </c>
      <c r="AG73" s="19"/>
    </row>
    <row r="74" spans="2:33" ht="15">
      <c r="B74" s="31"/>
      <c r="C74" s="32"/>
      <c r="D74" s="1" t="s">
        <v>70</v>
      </c>
      <c r="E74" s="2">
        <v>120</v>
      </c>
      <c r="F74" s="2"/>
      <c r="I74" s="30">
        <v>1</v>
      </c>
      <c r="K74" s="29">
        <v>1</v>
      </c>
      <c r="M74" s="28">
        <v>1</v>
      </c>
      <c r="O74" s="27">
        <v>1</v>
      </c>
      <c r="Q74" s="27">
        <v>1</v>
      </c>
      <c r="R74" s="27">
        <v>1</v>
      </c>
      <c r="S74" s="26">
        <v>1</v>
      </c>
      <c r="U74" s="25">
        <v>1</v>
      </c>
      <c r="W74" s="24">
        <v>1</v>
      </c>
      <c r="Y74" s="23">
        <v>1</v>
      </c>
      <c r="AA74" s="22">
        <v>1</v>
      </c>
      <c r="AC74" s="22">
        <v>1</v>
      </c>
      <c r="AD74" s="19"/>
      <c r="AE74" s="19">
        <v>1</v>
      </c>
      <c r="AF74" s="19">
        <v>1</v>
      </c>
      <c r="AG74" s="19"/>
    </row>
    <row r="75" spans="2:33" ht="15">
      <c r="B75">
        <f>0.6*C75*E75</f>
        <v>0</v>
      </c>
      <c r="C75">
        <f>SUM(G75:AM75)</f>
        <v>0</v>
      </c>
      <c r="D75" s="1" t="s">
        <v>71</v>
      </c>
      <c r="E75" s="10">
        <v>120</v>
      </c>
      <c r="F75" s="2"/>
      <c r="AD75" s="19"/>
      <c r="AE75" s="19"/>
      <c r="AF75" s="19"/>
      <c r="AG75" s="19"/>
    </row>
    <row r="76" spans="2:33" ht="15">
      <c r="B76" s="11" t="s">
        <v>131</v>
      </c>
      <c r="C76" s="11">
        <f>SUM(G76:AM76)</f>
        <v>22</v>
      </c>
      <c r="D76" s="1" t="s">
        <v>72</v>
      </c>
      <c r="E76" s="2">
        <v>120</v>
      </c>
      <c r="F76" s="2"/>
      <c r="L76" s="28">
        <v>1</v>
      </c>
      <c r="M76" s="28">
        <v>1</v>
      </c>
      <c r="N76" s="27">
        <v>1</v>
      </c>
      <c r="O76" s="27">
        <v>1</v>
      </c>
      <c r="P76" s="27">
        <v>1</v>
      </c>
      <c r="Q76" s="27">
        <v>1</v>
      </c>
      <c r="R76" s="27">
        <v>1</v>
      </c>
      <c r="S76" s="26">
        <v>1</v>
      </c>
      <c r="T76" s="26">
        <v>1</v>
      </c>
      <c r="U76" s="25">
        <v>1</v>
      </c>
      <c r="V76" s="25">
        <v>1</v>
      </c>
      <c r="W76" s="24">
        <v>1</v>
      </c>
      <c r="X76" s="24">
        <v>1</v>
      </c>
      <c r="Y76" s="23">
        <v>1</v>
      </c>
      <c r="Z76" s="23">
        <v>1</v>
      </c>
      <c r="AA76" s="22">
        <v>1</v>
      </c>
      <c r="AB76" s="22">
        <v>1</v>
      </c>
      <c r="AC76" s="22">
        <v>1</v>
      </c>
      <c r="AD76" s="19">
        <v>1</v>
      </c>
      <c r="AE76" s="19">
        <v>1</v>
      </c>
      <c r="AF76" s="19">
        <v>1</v>
      </c>
      <c r="AG76" s="19">
        <v>1</v>
      </c>
    </row>
    <row r="77" spans="2:33" ht="15">
      <c r="B77">
        <f>0.6*C77*E77</f>
        <v>144</v>
      </c>
      <c r="C77">
        <f>SUM(G77:AM77)</f>
        <v>2</v>
      </c>
      <c r="D77" s="1" t="s">
        <v>73</v>
      </c>
      <c r="E77" s="10">
        <v>120</v>
      </c>
      <c r="F77" s="2"/>
      <c r="P77" s="27">
        <v>1</v>
      </c>
      <c r="V77" s="25">
        <v>1</v>
      </c>
      <c r="AD77" s="19"/>
      <c r="AE77" s="19"/>
      <c r="AF77" s="19"/>
      <c r="AG77" s="19"/>
    </row>
    <row r="78" spans="2:33" ht="15">
      <c r="B78">
        <f>0.6*C78*E78</f>
        <v>1368</v>
      </c>
      <c r="C78">
        <f>SUM(G78:AM78)</f>
        <v>19</v>
      </c>
      <c r="D78" s="1" t="s">
        <v>74</v>
      </c>
      <c r="E78" s="10">
        <v>120</v>
      </c>
      <c r="F78" s="2"/>
      <c r="I78" s="30">
        <v>1</v>
      </c>
      <c r="K78" s="29">
        <v>1</v>
      </c>
      <c r="L78" s="28">
        <v>1</v>
      </c>
      <c r="M78" s="28">
        <v>1</v>
      </c>
      <c r="O78" s="27">
        <v>1</v>
      </c>
      <c r="P78" s="27">
        <v>1</v>
      </c>
      <c r="R78" s="27">
        <v>1</v>
      </c>
      <c r="S78" s="26">
        <v>1</v>
      </c>
      <c r="T78" s="26">
        <v>1</v>
      </c>
      <c r="V78" s="25">
        <v>1</v>
      </c>
      <c r="W78" s="24">
        <v>1</v>
      </c>
      <c r="Y78" s="23">
        <v>1</v>
      </c>
      <c r="AA78" s="22">
        <v>1</v>
      </c>
      <c r="AB78" s="22">
        <v>1</v>
      </c>
      <c r="AC78" s="22">
        <v>1</v>
      </c>
      <c r="AD78" s="19">
        <v>1</v>
      </c>
      <c r="AE78" s="19">
        <v>1</v>
      </c>
      <c r="AF78" s="19">
        <v>1</v>
      </c>
      <c r="AG78" s="19">
        <v>1</v>
      </c>
    </row>
    <row r="79" spans="2:33" ht="15">
      <c r="B79" s="31">
        <f>0.6*C79*E79</f>
        <v>2231.9999999999995</v>
      </c>
      <c r="C79" s="32">
        <f>SUM(G79:AM81)</f>
        <v>31</v>
      </c>
      <c r="D79" s="1" t="s">
        <v>75</v>
      </c>
      <c r="E79" s="10">
        <v>120</v>
      </c>
      <c r="F79" s="2"/>
      <c r="R79" s="27">
        <v>1</v>
      </c>
      <c r="AD79" s="19"/>
      <c r="AE79" s="19"/>
      <c r="AF79" s="19"/>
      <c r="AG79" s="19">
        <v>1</v>
      </c>
    </row>
    <row r="80" spans="2:33" ht="15">
      <c r="B80" s="31"/>
      <c r="C80" s="32"/>
      <c r="D80" s="1" t="s">
        <v>76</v>
      </c>
      <c r="E80" s="10">
        <v>120</v>
      </c>
      <c r="F80" s="2"/>
      <c r="H80" s="30">
        <v>1</v>
      </c>
      <c r="I80" s="30">
        <v>1</v>
      </c>
      <c r="K80" s="29">
        <v>1</v>
      </c>
      <c r="L80" s="28">
        <v>1</v>
      </c>
      <c r="M80" s="28">
        <v>1</v>
      </c>
      <c r="N80" s="27">
        <v>1</v>
      </c>
      <c r="O80" s="27">
        <v>1</v>
      </c>
      <c r="P80" s="27">
        <v>1</v>
      </c>
      <c r="Q80" s="27">
        <v>1</v>
      </c>
      <c r="S80" s="26">
        <v>1</v>
      </c>
      <c r="V80" s="25">
        <v>1</v>
      </c>
      <c r="W80" s="24">
        <v>1</v>
      </c>
      <c r="X80" s="24">
        <v>1</v>
      </c>
      <c r="Y80" s="23">
        <v>1</v>
      </c>
      <c r="AA80" s="22">
        <v>1</v>
      </c>
      <c r="AB80" s="22">
        <v>1</v>
      </c>
      <c r="AC80" s="22">
        <v>1</v>
      </c>
      <c r="AD80" s="19">
        <v>1</v>
      </c>
      <c r="AE80" s="19">
        <v>1</v>
      </c>
      <c r="AF80" s="19">
        <v>1</v>
      </c>
      <c r="AG80" s="19">
        <v>1</v>
      </c>
    </row>
    <row r="81" spans="2:33" ht="15">
      <c r="B81" s="31"/>
      <c r="C81" s="32"/>
      <c r="D81" s="1" t="s">
        <v>98</v>
      </c>
      <c r="E81" s="10">
        <v>120</v>
      </c>
      <c r="F81" s="2"/>
      <c r="Q81" s="27">
        <v>1</v>
      </c>
      <c r="S81" s="26">
        <v>1</v>
      </c>
      <c r="T81" s="26">
        <v>1</v>
      </c>
      <c r="U81" s="25">
        <v>1</v>
      </c>
      <c r="Y81" s="23">
        <v>1</v>
      </c>
      <c r="Z81" s="23">
        <v>1</v>
      </c>
      <c r="AA81" s="22">
        <v>1</v>
      </c>
      <c r="AD81" s="19"/>
      <c r="AE81" s="19"/>
      <c r="AF81" s="19">
        <v>1</v>
      </c>
      <c r="AG81" s="19"/>
    </row>
    <row r="82" spans="2:33" ht="15">
      <c r="B82">
        <f>0.6*C82*E82</f>
        <v>0</v>
      </c>
      <c r="C82">
        <f aca="true" t="shared" si="3" ref="C82:C87">SUM(G82:AM82)</f>
        <v>0</v>
      </c>
      <c r="D82" s="1" t="s">
        <v>99</v>
      </c>
      <c r="E82" s="10">
        <v>120</v>
      </c>
      <c r="F82" s="2"/>
      <c r="AD82" s="19"/>
      <c r="AE82" s="19"/>
      <c r="AF82" s="19"/>
      <c r="AG82" s="19"/>
    </row>
    <row r="83" spans="2:33" ht="15">
      <c r="B83">
        <f>0.6*C83*E83</f>
        <v>936</v>
      </c>
      <c r="C83">
        <f t="shared" si="3"/>
        <v>13</v>
      </c>
      <c r="D83" s="1" t="s">
        <v>100</v>
      </c>
      <c r="E83" s="10">
        <v>120</v>
      </c>
      <c r="F83" s="2"/>
      <c r="H83" s="30">
        <v>1</v>
      </c>
      <c r="K83" s="29">
        <v>1</v>
      </c>
      <c r="M83" s="28">
        <v>1</v>
      </c>
      <c r="N83" s="27">
        <v>1</v>
      </c>
      <c r="P83" s="27">
        <v>1</v>
      </c>
      <c r="R83" s="27">
        <v>1</v>
      </c>
      <c r="T83" s="26">
        <v>1</v>
      </c>
      <c r="V83" s="25">
        <v>1</v>
      </c>
      <c r="X83" s="24">
        <v>1</v>
      </c>
      <c r="AA83" s="22">
        <v>1</v>
      </c>
      <c r="AB83" s="22">
        <v>1</v>
      </c>
      <c r="AD83" s="19">
        <v>1</v>
      </c>
      <c r="AE83" s="19"/>
      <c r="AF83" s="19"/>
      <c r="AG83" s="19">
        <v>1</v>
      </c>
    </row>
    <row r="84" spans="2:33" ht="15">
      <c r="B84">
        <f>0.6*C84*E84</f>
        <v>144</v>
      </c>
      <c r="C84">
        <f t="shared" si="3"/>
        <v>2</v>
      </c>
      <c r="D84" s="1" t="s">
        <v>101</v>
      </c>
      <c r="E84" s="10">
        <v>120</v>
      </c>
      <c r="F84" s="2"/>
      <c r="O84" s="27">
        <v>1</v>
      </c>
      <c r="R84" s="27">
        <v>1</v>
      </c>
      <c r="AD84" s="19"/>
      <c r="AE84" s="19"/>
      <c r="AF84" s="19"/>
      <c r="AG84" s="19"/>
    </row>
    <row r="85" spans="2:33" ht="15">
      <c r="B85" s="11" t="s">
        <v>85</v>
      </c>
      <c r="C85" s="11">
        <f t="shared" si="3"/>
        <v>1</v>
      </c>
      <c r="D85" s="1" t="s">
        <v>102</v>
      </c>
      <c r="E85" s="10">
        <v>120</v>
      </c>
      <c r="F85" s="2"/>
      <c r="Y85" s="23">
        <v>1</v>
      </c>
      <c r="AD85" s="19"/>
      <c r="AE85" s="19"/>
      <c r="AF85" s="19"/>
      <c r="AG85" s="19"/>
    </row>
    <row r="86" spans="2:33" ht="15">
      <c r="B86">
        <f>0.6*C86*E86</f>
        <v>576</v>
      </c>
      <c r="C86" s="8">
        <f t="shared" si="3"/>
        <v>8</v>
      </c>
      <c r="D86" s="1" t="s">
        <v>103</v>
      </c>
      <c r="E86" s="10">
        <v>120</v>
      </c>
      <c r="F86" s="2"/>
      <c r="L86" s="28">
        <v>1</v>
      </c>
      <c r="R86" s="27">
        <v>1</v>
      </c>
      <c r="V86" s="25">
        <v>1</v>
      </c>
      <c r="W86" s="24">
        <v>1</v>
      </c>
      <c r="X86" s="24">
        <v>1</v>
      </c>
      <c r="Y86" s="23">
        <v>1</v>
      </c>
      <c r="AD86" s="19">
        <v>1</v>
      </c>
      <c r="AE86" s="19"/>
      <c r="AF86" s="19"/>
      <c r="AG86" s="19">
        <v>1</v>
      </c>
    </row>
    <row r="87" spans="2:33" ht="15">
      <c r="B87" s="11" t="s">
        <v>127</v>
      </c>
      <c r="C87" s="11">
        <f t="shared" si="3"/>
        <v>0</v>
      </c>
      <c r="D87" s="1" t="s">
        <v>104</v>
      </c>
      <c r="E87" s="2">
        <v>120</v>
      </c>
      <c r="F87" s="2"/>
      <c r="AD87" s="19"/>
      <c r="AE87" s="19"/>
      <c r="AF87" s="19"/>
      <c r="AG87" s="19"/>
    </row>
    <row r="88" spans="2:33" ht="15">
      <c r="B88">
        <f>0.6*C88*E88</f>
        <v>360</v>
      </c>
      <c r="C88" s="8">
        <f>SUM(G88:AM88)</f>
        <v>5</v>
      </c>
      <c r="D88" s="1" t="s">
        <v>105</v>
      </c>
      <c r="E88" s="2">
        <v>120</v>
      </c>
      <c r="F88" s="2"/>
      <c r="L88" s="28">
        <v>1</v>
      </c>
      <c r="Q88" s="27">
        <v>1</v>
      </c>
      <c r="T88" s="26">
        <v>1</v>
      </c>
      <c r="X88" s="24">
        <v>1</v>
      </c>
      <c r="AA88" s="22">
        <v>1</v>
      </c>
      <c r="AD88" s="19"/>
      <c r="AE88" s="19"/>
      <c r="AF88" s="19"/>
      <c r="AG88" s="19"/>
    </row>
    <row r="89" spans="2:20" ht="15">
      <c r="B89">
        <f>0.6*C89*E89</f>
        <v>144</v>
      </c>
      <c r="C89" s="8">
        <f>SUM(G89:AM89)</f>
        <v>2</v>
      </c>
      <c r="D89" s="1" t="s">
        <v>106</v>
      </c>
      <c r="E89" s="10">
        <v>120</v>
      </c>
      <c r="F89" s="2"/>
      <c r="M89" s="28">
        <v>1</v>
      </c>
      <c r="T89" s="26">
        <v>1</v>
      </c>
    </row>
    <row r="90" spans="4:6" ht="15">
      <c r="D90" s="1" t="s">
        <v>107</v>
      </c>
      <c r="E90" s="2"/>
      <c r="F90" s="2"/>
    </row>
    <row r="91" spans="4:6" ht="15">
      <c r="D91" s="1" t="s">
        <v>108</v>
      </c>
      <c r="E91" s="2"/>
      <c r="F91" s="2"/>
    </row>
    <row r="92" spans="4:6" ht="15">
      <c r="D92" s="1" t="s">
        <v>109</v>
      </c>
      <c r="E92" s="2"/>
      <c r="F92" s="2"/>
    </row>
    <row r="93" spans="4:6" ht="15">
      <c r="D93" s="1" t="s">
        <v>110</v>
      </c>
      <c r="E93" s="2"/>
      <c r="F93" s="2"/>
    </row>
    <row r="94" spans="4:6" ht="15">
      <c r="D94" s="1" t="s">
        <v>111</v>
      </c>
      <c r="E94" s="2"/>
      <c r="F94" s="2"/>
    </row>
    <row r="95" spans="4:6" ht="15">
      <c r="D95" s="1" t="s">
        <v>112</v>
      </c>
      <c r="E95" s="2"/>
      <c r="F95" s="2"/>
    </row>
    <row r="96" spans="4:6" ht="15">
      <c r="D96" s="1" t="s">
        <v>113</v>
      </c>
      <c r="E96" s="2"/>
      <c r="F96" s="2"/>
    </row>
    <row r="97" spans="4:6" ht="15">
      <c r="D97" s="1" t="s">
        <v>114</v>
      </c>
      <c r="E97" s="2"/>
      <c r="F97" s="2"/>
    </row>
    <row r="98" spans="4:6" ht="15">
      <c r="D98" s="1" t="s">
        <v>115</v>
      </c>
      <c r="E98" s="2"/>
      <c r="F98" s="2"/>
    </row>
    <row r="99" spans="4:6" ht="15">
      <c r="D99" s="1" t="s">
        <v>116</v>
      </c>
      <c r="E99" s="2"/>
      <c r="F99" s="2"/>
    </row>
    <row r="100" spans="4:6" ht="15">
      <c r="D100" s="1" t="s">
        <v>117</v>
      </c>
      <c r="E100" s="2"/>
      <c r="F100" s="2"/>
    </row>
    <row r="101" spans="4:6" ht="15">
      <c r="D101" s="1" t="s">
        <v>118</v>
      </c>
      <c r="E101" s="2"/>
      <c r="F101" s="2"/>
    </row>
    <row r="102" spans="4:6" ht="15">
      <c r="D102" s="1" t="s">
        <v>119</v>
      </c>
      <c r="E102" s="2"/>
      <c r="F102" s="2"/>
    </row>
    <row r="103" spans="4:6" ht="15">
      <c r="D103" s="1" t="s">
        <v>120</v>
      </c>
      <c r="E103" s="2"/>
      <c r="F103" s="2"/>
    </row>
    <row r="104" spans="4:6" ht="15">
      <c r="D104" s="1" t="s">
        <v>121</v>
      </c>
      <c r="E104" s="2"/>
      <c r="F104" s="2"/>
    </row>
    <row r="105" spans="2:6" ht="15">
      <c r="B105" s="8"/>
      <c r="C105" s="8"/>
      <c r="D105" s="9" t="s">
        <v>122</v>
      </c>
      <c r="E105" s="10"/>
      <c r="F105" s="10"/>
    </row>
    <row r="106" ht="15">
      <c r="F106" s="12"/>
    </row>
    <row r="107" spans="4:6" ht="15">
      <c r="D107" t="s">
        <v>97</v>
      </c>
      <c r="F107" s="14"/>
    </row>
    <row r="108" spans="4:6" ht="15">
      <c r="D108" s="1" t="s">
        <v>0</v>
      </c>
      <c r="E108" s="1"/>
      <c r="F108" s="1" t="s">
        <v>1</v>
      </c>
    </row>
    <row r="109" spans="2:6" ht="15">
      <c r="B109">
        <f>92.2*1.15*C109</f>
        <v>0</v>
      </c>
      <c r="C109">
        <f>SUM(G109:AM109)</f>
        <v>0</v>
      </c>
      <c r="D109" s="1" t="s">
        <v>77</v>
      </c>
      <c r="E109" s="2">
        <v>240</v>
      </c>
      <c r="F109" s="2"/>
    </row>
    <row r="110" spans="2:25" ht="15">
      <c r="B110" s="11">
        <f>0.6*C110*E110+0.6*110*C38</f>
        <v>431.99999999999994</v>
      </c>
      <c r="C110" s="11">
        <f>SUM(G110:AM110)</f>
        <v>3</v>
      </c>
      <c r="D110" s="1" t="s">
        <v>78</v>
      </c>
      <c r="E110" s="2">
        <v>240</v>
      </c>
      <c r="F110" s="7"/>
      <c r="Q110" s="27">
        <v>1</v>
      </c>
      <c r="U110" s="25">
        <v>1</v>
      </c>
      <c r="Y110" s="23">
        <v>1</v>
      </c>
    </row>
    <row r="111" spans="2:32" ht="15">
      <c r="B111" s="11">
        <f>0.6*C111*E111+0.6*C52*E52+0.6*C121*E121</f>
        <v>1296</v>
      </c>
      <c r="C111" s="11">
        <f>SUM(G111:AM111)</f>
        <v>7</v>
      </c>
      <c r="D111" s="1" t="s">
        <v>79</v>
      </c>
      <c r="E111" s="2">
        <v>240</v>
      </c>
      <c r="F111" s="3"/>
      <c r="R111" s="27">
        <v>1</v>
      </c>
      <c r="T111" s="26">
        <v>1</v>
      </c>
      <c r="V111" s="25">
        <v>1</v>
      </c>
      <c r="X111" s="24">
        <v>1</v>
      </c>
      <c r="AA111" s="22">
        <v>1</v>
      </c>
      <c r="AC111" s="22">
        <v>1</v>
      </c>
      <c r="AF111" s="15">
        <v>1</v>
      </c>
    </row>
    <row r="112" spans="2:16" ht="15">
      <c r="B112">
        <f>0.6*C112*240</f>
        <v>144</v>
      </c>
      <c r="C112">
        <f>SUM(G112:AM112)</f>
        <v>1</v>
      </c>
      <c r="D112" s="1" t="s">
        <v>80</v>
      </c>
      <c r="E112" s="2">
        <v>240</v>
      </c>
      <c r="F112" s="3"/>
      <c r="P112" s="27">
        <v>1</v>
      </c>
    </row>
    <row r="113" spans="2:33" ht="15">
      <c r="B113" s="11" t="s">
        <v>128</v>
      </c>
      <c r="C113" s="11">
        <f>SUM(G113:AM113)</f>
        <v>1</v>
      </c>
      <c r="D113" s="1" t="s">
        <v>81</v>
      </c>
      <c r="E113" s="2">
        <v>240</v>
      </c>
      <c r="F113" s="3"/>
      <c r="AG113" s="15">
        <v>1</v>
      </c>
    </row>
    <row r="114" spans="2:6" ht="15">
      <c r="B114" s="31">
        <f>0.6*C114*240</f>
        <v>2016</v>
      </c>
      <c r="C114" s="32">
        <f>SUM(G114:AM116)</f>
        <v>14</v>
      </c>
      <c r="D114" s="1" t="s">
        <v>82</v>
      </c>
      <c r="E114" s="2">
        <v>240</v>
      </c>
      <c r="F114" s="3"/>
    </row>
    <row r="115" spans="2:6" ht="15">
      <c r="B115" s="31"/>
      <c r="C115" s="32"/>
      <c r="D115" s="1" t="s">
        <v>83</v>
      </c>
      <c r="E115" s="2">
        <v>240</v>
      </c>
      <c r="F115" s="3"/>
    </row>
    <row r="116" spans="2:33" ht="15">
      <c r="B116" s="31"/>
      <c r="C116" s="32"/>
      <c r="D116" s="1" t="s">
        <v>84</v>
      </c>
      <c r="E116" s="2">
        <v>240</v>
      </c>
      <c r="F116" s="3"/>
      <c r="H116" s="30">
        <v>1</v>
      </c>
      <c r="L116" s="28">
        <v>1</v>
      </c>
      <c r="N116" s="27">
        <v>1</v>
      </c>
      <c r="P116" s="27">
        <v>1</v>
      </c>
      <c r="S116" s="26">
        <v>1</v>
      </c>
      <c r="U116" s="25">
        <v>1</v>
      </c>
      <c r="W116" s="24">
        <v>1</v>
      </c>
      <c r="Y116" s="23">
        <v>1</v>
      </c>
      <c r="AA116" s="22">
        <v>1</v>
      </c>
      <c r="AB116" s="22">
        <v>1</v>
      </c>
      <c r="AC116" s="22">
        <v>1</v>
      </c>
      <c r="AD116" s="20">
        <v>1</v>
      </c>
      <c r="AF116" s="15">
        <v>1</v>
      </c>
      <c r="AG116" s="15">
        <v>1</v>
      </c>
    </row>
    <row r="117" spans="2:6" ht="15">
      <c r="B117" s="11">
        <f>0.6*C117*240+0.6*E76*(C76+C85)</f>
        <v>1656</v>
      </c>
      <c r="C117" s="11">
        <f>SUM(G117:AM117)</f>
        <v>0</v>
      </c>
      <c r="D117" s="1" t="s">
        <v>85</v>
      </c>
      <c r="E117" s="2">
        <v>240</v>
      </c>
      <c r="F117" s="3"/>
    </row>
    <row r="118" spans="2:6" ht="15">
      <c r="B118" s="11" t="s">
        <v>127</v>
      </c>
      <c r="C118" s="11">
        <f>SUM(G118:AM118)</f>
        <v>0</v>
      </c>
      <c r="D118" s="1" t="s">
        <v>86</v>
      </c>
      <c r="E118" s="2">
        <v>240</v>
      </c>
      <c r="F118" s="3"/>
    </row>
    <row r="119" spans="2:11" ht="15">
      <c r="B119">
        <f>0.6*C119*240</f>
        <v>431.99999999999994</v>
      </c>
      <c r="C119">
        <f>SUM(G119:AM119)</f>
        <v>3</v>
      </c>
      <c r="D119" s="1" t="s">
        <v>87</v>
      </c>
      <c r="E119" s="2">
        <v>240</v>
      </c>
      <c r="F119" s="3"/>
      <c r="H119" s="30">
        <v>1</v>
      </c>
      <c r="I119" s="30">
        <v>1</v>
      </c>
      <c r="K119" s="29">
        <v>1</v>
      </c>
    </row>
    <row r="120" spans="2:31" ht="15">
      <c r="B120" s="11">
        <f>0.6*(C120+C118)*240+0.6*C87*E87</f>
        <v>576</v>
      </c>
      <c r="C120" s="11">
        <f>SUM(G120:AM120)</f>
        <v>4</v>
      </c>
      <c r="D120" s="1" t="s">
        <v>88</v>
      </c>
      <c r="E120" s="2">
        <v>240</v>
      </c>
      <c r="F120" s="3"/>
      <c r="H120" s="30">
        <v>1</v>
      </c>
      <c r="O120" s="27">
        <v>1</v>
      </c>
      <c r="X120" s="24">
        <v>1</v>
      </c>
      <c r="AE120" s="17">
        <v>1</v>
      </c>
    </row>
    <row r="121" spans="2:16" ht="15">
      <c r="B121" s="11" t="s">
        <v>129</v>
      </c>
      <c r="C121" s="11">
        <f>SUM(G121:AM121)</f>
        <v>2</v>
      </c>
      <c r="D121" s="1" t="s">
        <v>89</v>
      </c>
      <c r="E121" s="3">
        <v>240</v>
      </c>
      <c r="F121" s="3"/>
      <c r="M121" s="28">
        <v>1</v>
      </c>
      <c r="P121" s="27">
        <v>1</v>
      </c>
    </row>
    <row r="122" spans="4:6" ht="15">
      <c r="D122" s="1" t="s">
        <v>90</v>
      </c>
      <c r="E122" s="1"/>
      <c r="F122" s="3"/>
    </row>
    <row r="123" spans="4:6" ht="15">
      <c r="D123" s="1" t="s">
        <v>91</v>
      </c>
      <c r="E123" s="1"/>
      <c r="F123" s="3"/>
    </row>
    <row r="124" spans="2:6" ht="15">
      <c r="B124" s="8"/>
      <c r="D124" s="1" t="s">
        <v>92</v>
      </c>
      <c r="E124" s="1"/>
      <c r="F124" s="3"/>
    </row>
    <row r="125" spans="2:6" ht="15">
      <c r="B125" s="8"/>
      <c r="D125" s="1" t="s">
        <v>93</v>
      </c>
      <c r="E125" s="1"/>
      <c r="F125" s="3"/>
    </row>
    <row r="126" spans="2:6" ht="15">
      <c r="B126" s="8"/>
      <c r="D126" s="1" t="s">
        <v>94</v>
      </c>
      <c r="E126" s="1"/>
      <c r="F126" s="3"/>
    </row>
    <row r="127" spans="2:6" ht="15">
      <c r="B127" s="8"/>
      <c r="D127" s="1" t="s">
        <v>95</v>
      </c>
      <c r="E127" s="1"/>
      <c r="F127" s="3"/>
    </row>
    <row r="128" spans="2:6" ht="15">
      <c r="B128" s="8"/>
      <c r="D128" s="1" t="s">
        <v>96</v>
      </c>
      <c r="E128" s="1"/>
      <c r="F128" s="3"/>
    </row>
    <row r="129" ht="15">
      <c r="B129" s="8"/>
    </row>
  </sheetData>
  <sheetProtection/>
  <mergeCells count="38">
    <mergeCell ref="B19:B20"/>
    <mergeCell ref="B23:B24"/>
    <mergeCell ref="C23:C24"/>
    <mergeCell ref="B8:B9"/>
    <mergeCell ref="C8:C9"/>
    <mergeCell ref="B11:B12"/>
    <mergeCell ref="C11:C12"/>
    <mergeCell ref="B13:B14"/>
    <mergeCell ref="B25:B26"/>
    <mergeCell ref="C25:C26"/>
    <mergeCell ref="C13:C14"/>
    <mergeCell ref="B15:B16"/>
    <mergeCell ref="C15:C16"/>
    <mergeCell ref="B54:B56"/>
    <mergeCell ref="C54:C56"/>
    <mergeCell ref="B27:B28"/>
    <mergeCell ref="C27:C28"/>
    <mergeCell ref="B32:B33"/>
    <mergeCell ref="C32:C33"/>
    <mergeCell ref="B35:B36"/>
    <mergeCell ref="B39:B40"/>
    <mergeCell ref="C39:C40"/>
    <mergeCell ref="B57:B58"/>
    <mergeCell ref="C57:C58"/>
    <mergeCell ref="B59:B60"/>
    <mergeCell ref="C59:C60"/>
    <mergeCell ref="B114:B116"/>
    <mergeCell ref="C114:C116"/>
    <mergeCell ref="B67:B69"/>
    <mergeCell ref="C67:C69"/>
    <mergeCell ref="B71:B72"/>
    <mergeCell ref="C71:C72"/>
    <mergeCell ref="B73:B74"/>
    <mergeCell ref="C73:C74"/>
    <mergeCell ref="B63:B64"/>
    <mergeCell ref="C63:C64"/>
    <mergeCell ref="B79:B81"/>
    <mergeCell ref="C79:C81"/>
  </mergeCells>
  <printOptions/>
  <pageMargins left="0.25" right="0.25" top="0.75" bottom="0.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Koten Stanislav</dc:creator>
  <cp:keywords/>
  <dc:description/>
  <cp:lastModifiedBy>Koten Stanislav</cp:lastModifiedBy>
  <cp:lastPrinted>2024-01-06T18:07:12Z</cp:lastPrinted>
  <dcterms:created xsi:type="dcterms:W3CDTF">2020-01-30T17:00:11Z</dcterms:created>
  <dcterms:modified xsi:type="dcterms:W3CDTF">2024-01-06T18:07:50Z</dcterms:modified>
  <cp:category/>
  <cp:version/>
  <cp:contentType/>
  <cp:contentStatus/>
</cp:coreProperties>
</file>